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fs23\Public\道路維持課\非公開\管理担当\⑲調査・回答\【5月】地方公営企業調査\R2年度に回答\R3.1.26公営企業に係る「経営比較分析表」の公表について\提出用\"/>
    </mc:Choice>
  </mc:AlternateContent>
  <workbookProtection workbookAlgorithmName="SHA-512" workbookHashValue="qutLXw0eVzAVQ8uEh0QMFA++jic1fXpnvgUMJnO8cUZfsmEK7yDV2W9LnNZva81IpWODZ/RHiLu7jlLqaYgyRw==" workbookSaltValue="GnSHQYGjuWa/skQdbverM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MA51" i="4"/>
  <c r="CS30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BG30" i="4"/>
  <c r="HP76" i="4"/>
  <c r="AV76" i="4"/>
  <c r="KO51" i="4"/>
  <c r="FX30" i="4"/>
  <c r="LE76" i="4"/>
  <c r="FX51" i="4"/>
  <c r="KO30" i="4"/>
  <c r="BG51" i="4"/>
  <c r="HA76" i="4"/>
  <c r="AN51" i="4"/>
  <c r="FE30" i="4"/>
  <c r="KP76" i="4"/>
  <c r="FE51" i="4"/>
  <c r="AN30" i="4"/>
  <c r="AG76" i="4"/>
  <c r="JV51" i="4"/>
  <c r="JV30" i="4"/>
  <c r="KA76" i="4"/>
  <c r="EL51" i="4"/>
  <c r="JC30" i="4"/>
  <c r="GL76" i="4"/>
  <c r="U51" i="4"/>
  <c r="EL30" i="4"/>
  <c r="R76" i="4"/>
  <c r="JC51" i="4"/>
  <c r="U30" i="4"/>
</calcChain>
</file>

<file path=xl/sharedStrings.xml><?xml version="1.0" encoding="utf-8"?>
<sst xmlns="http://schemas.openxmlformats.org/spreadsheetml/2006/main" count="278" uniqueCount="128">
  <si>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</si>
  <si>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</si>
  <si>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</si>
  <si>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</si>
  <si>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</si>
  <si>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</si>
  <si>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</si>
  <si>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</si>
  <si>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</si>
  <si>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</si>
  <si>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</si>
  <si>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</si>
  <si>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</si>
  <si>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</si>
  <si>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</si>
  <si>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</si>
  <si>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</si>
  <si>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</si>
  <si>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</si>
  <si>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</si>
  <si>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</si>
  <si>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</si>
  <si>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</si>
  <si>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</si>
  <si>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</si>
  <si>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</si>
  <si>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</si>
  <si>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</si>
  <si>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</si>
  <si>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</si>
  <si>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</si>
  <si>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</si>
  <si>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</si>
  <si>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</si>
  <si>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</si>
  <si>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</si>
  <si>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</si>
  <si>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</si>
  <si>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</si>
  <si>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</si>
  <si>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</si>
  <si>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</si>
  <si>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</si>
  <si>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</si>
  <si>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</si>
  <si>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</si>
  <si>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</si>
  <si>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</si>
  <si>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</si>
  <si>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</si>
  <si>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</si>
  <si>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</si>
  <si>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</si>
  <si>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</si>
  <si>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</si>
  <si>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</si>
  <si>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</si>
  <si>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</si>
  <si>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</si>
  <si>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</si>
  <si>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</si>
  <si>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</si>
  <si>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</si>
  <si>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</si>
  <si>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</si>
  <si>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</si>
  <si>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</si>
  <si>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</si>
  <si>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</si>
  <si>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</si>
  <si>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</si>
  <si>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</si>
  <si>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</si>
  <si>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</si>
  <si>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</si>
  <si>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</si>
  <si>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</si>
  <si>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</si>
  <si>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</si>
  <si>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</si>
  <si>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</si>
  <si>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</si>
  <si>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</si>
  <si>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</si>
  <si>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</si>
  <si>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</si>
  <si>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</si>
  <si>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</si>
  <si>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</si>
  <si>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</si>
  <si>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</si>
  <si>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</si>
  <si>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</si>
  <si>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</si>
  <si>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</si>
  <si>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</si>
  <si>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</si>
  <si>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</si>
  <si>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</si>
  <si>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</si>
  <si>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</si>
  <si>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</si>
  <si>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</si>
  <si>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</si>
  <si>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</si>
  <si>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</si>
  <si>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静岡県　富士市</t>
  </si>
  <si>
    <t>吉原本町駐車場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</si>
  <si>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</si>
  <si>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</si>
  <si>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</si>
  <si>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</si>
  <si>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</si>
  <si>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</si>
  <si>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</si>
  <si>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</si>
  <si>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</si>
  <si>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</si>
  <si>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</si>
  <si>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</si>
  <si>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</si>
  <si>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</si>
  <si>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</si>
  <si>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</si>
  <si>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稼働率は減少傾向で平均値を下回っているが、200％を超えている。近年、周辺に民間駐車場施設が増加しているため、当駐車場利用者が減少しているものと考える。収益には大きな変化がないため、現状維持が妥当と考える。</t>
    <phoneticPr fontId="5"/>
  </si>
  <si>
    <t>若干の減少傾向にあるものの、商店街の近くにある大型駐車場として多く利用されている。H27年度に指定管理者制度への移行が検討されたが、収益向上が見込めないとの理由で現行の管理が続いているため、当面は現状の管理を継続する中で収益向上を目指す。</t>
    <rPh sb="3" eb="5">
      <t>ゲンショウ</t>
    </rPh>
    <rPh sb="5" eb="7">
      <t>ケイコウ</t>
    </rPh>
    <phoneticPr fontId="5"/>
  </si>
  <si>
    <t>商店街の近くにあり、敷地も広い。敷地の地価は近傍地より求めたものである。設備投資見込額は補修工事費及び修繕費を見込んでいる。</t>
    <phoneticPr fontId="5"/>
  </si>
  <si>
    <t>収益的収支比率は常に100％を超え、他会計から補助金を得ることなく収益を上げている。売上高GOP比率、EBITDAも平均値を越えている。収益性からは現状維持が妥当と考える。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</si>
</sst>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593.5</c:v>
                </c:pt>
                <c:pt idx="1">
                  <c:v>594.4</c:v>
                </c:pt>
                <c:pt idx="2">
                  <c:v>643.4</c:v>
                </c:pt>
                <c:pt idx="3">
                  <c:v>602.79999999999995</c:v>
                </c:pt>
                <c:pt idx="4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B-4BFF-9C40-045922CCE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378.1</c:v>
                </c:pt>
                <c:pt idx="4">
                  <c:v>756.6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CB-4BFF-9C40-045922CCE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8-4042-85BE-47991B2DE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83.1</c:v>
                </c:pt>
                <c:pt idx="4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48-4042-85BE-47991B2DE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CFB-46ED-93D1-9E0FF7E06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FB-46ED-93D1-9E0FF7E06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528-47A3-9F4D-62DAA423C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28-47A3-9F4D-62DAA423C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D5-4B2D-90DE-6C3722590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3.8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D5-4B2D-90DE-6C3722590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1-4D6F-9B1B-CD6EE1B88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01-4D6F-9B1B-CD6EE1B88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234.1</c:v>
                </c:pt>
                <c:pt idx="1">
                  <c:v>225.6</c:v>
                </c:pt>
                <c:pt idx="2">
                  <c:v>232.9</c:v>
                </c:pt>
                <c:pt idx="3">
                  <c:v>225.6</c:v>
                </c:pt>
                <c:pt idx="4">
                  <c:v>223.2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1-4474-9DB6-BAC91132E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275.5</c:v>
                </c:pt>
                <c:pt idx="4">
                  <c:v>289.2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A1-4474-9DB6-BAC91132E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83</c:v>
                </c:pt>
                <c:pt idx="2">
                  <c:v>84.4</c:v>
                </c:pt>
                <c:pt idx="3">
                  <c:v>83.3</c:v>
                </c:pt>
                <c:pt idx="4">
                  <c:v>82.5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7-4DD0-A007-C982781C6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30.2</c:v>
                </c:pt>
                <c:pt idx="4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67-4DD0-A007-C982781C6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16552</c:v>
                </c:pt>
                <c:pt idx="1">
                  <c:v>16972</c:v>
                </c:pt>
                <c:pt idx="2">
                  <c:v>17640</c:v>
                </c:pt>
                <c:pt idx="3">
                  <c:v>17503</c:v>
                </c:pt>
                <c:pt idx="4">
                  <c:v>17176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52-4B9B-8B4D-9D8144AC9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8076</c:v>
                </c:pt>
                <c:pt idx="4">
                  <c:v>8265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2-4B9B-8B4D-9D8144AC9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JO1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静岡県富士市　吉原本町駐車場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1033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114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48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82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108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127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593.5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594.4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643.4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602.79999999999995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574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234.1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225.6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232.9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225.6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223.2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419.4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371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509.2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378.1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756.6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3.2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2.9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6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3.8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269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276.60000000000002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274.8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275.5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289.2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126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124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83.1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83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84.4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83.3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82.5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16552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16972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17640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17503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17176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22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16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21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17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38.200000000000003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34.6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37.6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30.2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33.9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6967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7138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8131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8076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8265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125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120420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2700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70.5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59.2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62.4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83.1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54.7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7cbf5yl6j7qDnBTnY20NVVUs31uE8Oq+GeZ/iOV2gogKQmjRDzsH+BE8HjGrpXxvVHHfXx3Cx7QbPTKIljYSVw==" saltValue="c1IgqRzb3NK7oUtpRPNBXQ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100</v>
      </c>
      <c r="B6" s="60">
        <f>B8</f>
        <v>2019</v>
      </c>
      <c r="C6" s="60">
        <f t="shared" ref="C6:X6" si="1">C8</f>
        <v>222101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静岡県富士市</v>
      </c>
      <c r="I6" s="60" t="str">
        <f t="shared" si="1"/>
        <v>吉原本町駐車場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48</v>
      </c>
      <c r="S6" s="62" t="str">
        <f t="shared" si="1"/>
        <v>駅</v>
      </c>
      <c r="T6" s="62" t="str">
        <f t="shared" si="1"/>
        <v>無</v>
      </c>
      <c r="U6" s="63">
        <f t="shared" si="1"/>
        <v>1033</v>
      </c>
      <c r="V6" s="63">
        <f t="shared" si="1"/>
        <v>82</v>
      </c>
      <c r="W6" s="63">
        <f t="shared" si="1"/>
        <v>108</v>
      </c>
      <c r="X6" s="62" t="str">
        <f t="shared" si="1"/>
        <v>導入なし</v>
      </c>
      <c r="Y6" s="64">
        <f>IF(Y8="-",NA(),Y8)</f>
        <v>593.5</v>
      </c>
      <c r="Z6" s="64">
        <f t="shared" ref="Z6:AH6" si="2">IF(Z8="-",NA(),Z8)</f>
        <v>594.4</v>
      </c>
      <c r="AA6" s="64">
        <f t="shared" si="2"/>
        <v>643.4</v>
      </c>
      <c r="AB6" s="64">
        <f t="shared" si="2"/>
        <v>602.79999999999995</v>
      </c>
      <c r="AC6" s="64">
        <f t="shared" si="2"/>
        <v>574</v>
      </c>
      <c r="AD6" s="64">
        <f t="shared" si="2"/>
        <v>419.4</v>
      </c>
      <c r="AE6" s="64">
        <f t="shared" si="2"/>
        <v>371</v>
      </c>
      <c r="AF6" s="64">
        <f t="shared" si="2"/>
        <v>509.2</v>
      </c>
      <c r="AG6" s="64">
        <f t="shared" si="2"/>
        <v>378.1</v>
      </c>
      <c r="AH6" s="64">
        <f t="shared" si="2"/>
        <v>756.6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3.2</v>
      </c>
      <c r="AP6" s="64">
        <f t="shared" si="3"/>
        <v>2.9</v>
      </c>
      <c r="AQ6" s="64">
        <f t="shared" si="3"/>
        <v>6</v>
      </c>
      <c r="AR6" s="64">
        <f t="shared" si="3"/>
        <v>3.8</v>
      </c>
      <c r="AS6" s="64">
        <f t="shared" si="3"/>
        <v>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22</v>
      </c>
      <c r="BA6" s="65">
        <f t="shared" si="4"/>
        <v>16</v>
      </c>
      <c r="BB6" s="65">
        <f t="shared" si="4"/>
        <v>21</v>
      </c>
      <c r="BC6" s="65">
        <f t="shared" si="4"/>
        <v>17</v>
      </c>
      <c r="BD6" s="65">
        <f t="shared" si="4"/>
        <v>15</v>
      </c>
      <c r="BE6" s="63" t="str">
        <f>IF(BE8="-","",IF(BE8="-","【-】","【"&amp;SUBSTITUTE(TEXT(BE8,"#,##0"),"-","△")&amp;"】"))</f>
        <v>【17】</v>
      </c>
      <c r="BF6" s="64">
        <f>IF(BF8="-",NA(),BF8)</f>
        <v>83.1</v>
      </c>
      <c r="BG6" s="64">
        <f t="shared" ref="BG6:BO6" si="5">IF(BG8="-",NA(),BG8)</f>
        <v>83</v>
      </c>
      <c r="BH6" s="64">
        <f t="shared" si="5"/>
        <v>84.4</v>
      </c>
      <c r="BI6" s="64">
        <f t="shared" si="5"/>
        <v>83.3</v>
      </c>
      <c r="BJ6" s="64">
        <f t="shared" si="5"/>
        <v>82.5</v>
      </c>
      <c r="BK6" s="64">
        <f t="shared" si="5"/>
        <v>38.200000000000003</v>
      </c>
      <c r="BL6" s="64">
        <f t="shared" si="5"/>
        <v>34.6</v>
      </c>
      <c r="BM6" s="64">
        <f t="shared" si="5"/>
        <v>37.6</v>
      </c>
      <c r="BN6" s="64">
        <f t="shared" si="5"/>
        <v>30.2</v>
      </c>
      <c r="BO6" s="64">
        <f t="shared" si="5"/>
        <v>33.9</v>
      </c>
      <c r="BP6" s="61" t="str">
        <f>IF(BP8="-","",IF(BP8="-","【-】","【"&amp;SUBSTITUTE(TEXT(BP8,"#,##0.0"),"-","△")&amp;"】"))</f>
        <v>【20.8】</v>
      </c>
      <c r="BQ6" s="65">
        <f>IF(BQ8="-",NA(),BQ8)</f>
        <v>16552</v>
      </c>
      <c r="BR6" s="65">
        <f t="shared" ref="BR6:BZ6" si="6">IF(BR8="-",NA(),BR8)</f>
        <v>16972</v>
      </c>
      <c r="BS6" s="65">
        <f t="shared" si="6"/>
        <v>17640</v>
      </c>
      <c r="BT6" s="65">
        <f t="shared" si="6"/>
        <v>17503</v>
      </c>
      <c r="BU6" s="65">
        <f t="shared" si="6"/>
        <v>17176</v>
      </c>
      <c r="BV6" s="65">
        <f t="shared" si="6"/>
        <v>6967</v>
      </c>
      <c r="BW6" s="65">
        <f t="shared" si="6"/>
        <v>7138</v>
      </c>
      <c r="BX6" s="65">
        <f t="shared" si="6"/>
        <v>8131</v>
      </c>
      <c r="BY6" s="65">
        <f t="shared" si="6"/>
        <v>8076</v>
      </c>
      <c r="BZ6" s="65">
        <f t="shared" si="6"/>
        <v>8265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101</v>
      </c>
      <c r="CM6" s="63">
        <f t="shared" ref="CM6:CN6" si="7">CM8</f>
        <v>120420</v>
      </c>
      <c r="CN6" s="63">
        <f t="shared" si="7"/>
        <v>2700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70.5</v>
      </c>
      <c r="DF6" s="64">
        <f t="shared" si="8"/>
        <v>59.2</v>
      </c>
      <c r="DG6" s="64">
        <f t="shared" si="8"/>
        <v>62.4</v>
      </c>
      <c r="DH6" s="64">
        <f t="shared" si="8"/>
        <v>83.1</v>
      </c>
      <c r="DI6" s="64">
        <f t="shared" si="8"/>
        <v>54.7</v>
      </c>
      <c r="DJ6" s="61" t="str">
        <f>IF(DJ8="-","",IF(DJ8="-","【-】","【"&amp;SUBSTITUTE(TEXT(DJ8,"#,##0.0"),"-","△")&amp;"】"))</f>
        <v>【425.4】</v>
      </c>
      <c r="DK6" s="64">
        <f>IF(DK8="-",NA(),DK8)</f>
        <v>234.1</v>
      </c>
      <c r="DL6" s="64">
        <f t="shared" ref="DL6:DT6" si="9">IF(DL8="-",NA(),DL8)</f>
        <v>225.6</v>
      </c>
      <c r="DM6" s="64">
        <f t="shared" si="9"/>
        <v>232.9</v>
      </c>
      <c r="DN6" s="64">
        <f t="shared" si="9"/>
        <v>225.6</v>
      </c>
      <c r="DO6" s="64">
        <f t="shared" si="9"/>
        <v>223.2</v>
      </c>
      <c r="DP6" s="64">
        <f t="shared" si="9"/>
        <v>269</v>
      </c>
      <c r="DQ6" s="64">
        <f t="shared" si="9"/>
        <v>276.60000000000002</v>
      </c>
      <c r="DR6" s="64">
        <f t="shared" si="9"/>
        <v>274.8</v>
      </c>
      <c r="DS6" s="64">
        <f t="shared" si="9"/>
        <v>275.5</v>
      </c>
      <c r="DT6" s="64">
        <f t="shared" si="9"/>
        <v>289.2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102</v>
      </c>
      <c r="B7" s="60">
        <f t="shared" ref="B7:X7" si="10">B8</f>
        <v>2019</v>
      </c>
      <c r="C7" s="60">
        <f t="shared" si="10"/>
        <v>222101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静岡県　富士市</v>
      </c>
      <c r="I7" s="60" t="str">
        <f t="shared" si="10"/>
        <v>吉原本町駐車場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48</v>
      </c>
      <c r="S7" s="62" t="str">
        <f t="shared" si="10"/>
        <v>駅</v>
      </c>
      <c r="T7" s="62" t="str">
        <f t="shared" si="10"/>
        <v>無</v>
      </c>
      <c r="U7" s="63">
        <f t="shared" si="10"/>
        <v>1033</v>
      </c>
      <c r="V7" s="63">
        <f t="shared" si="10"/>
        <v>82</v>
      </c>
      <c r="W7" s="63">
        <f t="shared" si="10"/>
        <v>108</v>
      </c>
      <c r="X7" s="62" t="str">
        <f t="shared" si="10"/>
        <v>導入なし</v>
      </c>
      <c r="Y7" s="64">
        <f>Y8</f>
        <v>593.5</v>
      </c>
      <c r="Z7" s="64">
        <f t="shared" ref="Z7:AH7" si="11">Z8</f>
        <v>594.4</v>
      </c>
      <c r="AA7" s="64">
        <f t="shared" si="11"/>
        <v>643.4</v>
      </c>
      <c r="AB7" s="64">
        <f t="shared" si="11"/>
        <v>602.79999999999995</v>
      </c>
      <c r="AC7" s="64">
        <f t="shared" si="11"/>
        <v>574</v>
      </c>
      <c r="AD7" s="64">
        <f t="shared" si="11"/>
        <v>419.4</v>
      </c>
      <c r="AE7" s="64">
        <f t="shared" si="11"/>
        <v>371</v>
      </c>
      <c r="AF7" s="64">
        <f t="shared" si="11"/>
        <v>509.2</v>
      </c>
      <c r="AG7" s="64">
        <f t="shared" si="11"/>
        <v>378.1</v>
      </c>
      <c r="AH7" s="64">
        <f t="shared" si="11"/>
        <v>756.6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3.2</v>
      </c>
      <c r="AP7" s="64">
        <f t="shared" si="12"/>
        <v>2.9</v>
      </c>
      <c r="AQ7" s="64">
        <f t="shared" si="12"/>
        <v>6</v>
      </c>
      <c r="AR7" s="64">
        <f t="shared" si="12"/>
        <v>3.8</v>
      </c>
      <c r="AS7" s="64">
        <f t="shared" si="12"/>
        <v>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22</v>
      </c>
      <c r="BA7" s="65">
        <f t="shared" si="13"/>
        <v>16</v>
      </c>
      <c r="BB7" s="65">
        <f t="shared" si="13"/>
        <v>21</v>
      </c>
      <c r="BC7" s="65">
        <f t="shared" si="13"/>
        <v>17</v>
      </c>
      <c r="BD7" s="65">
        <f t="shared" si="13"/>
        <v>15</v>
      </c>
      <c r="BE7" s="63"/>
      <c r="BF7" s="64">
        <f>BF8</f>
        <v>83.1</v>
      </c>
      <c r="BG7" s="64">
        <f t="shared" ref="BG7:BO7" si="14">BG8</f>
        <v>83</v>
      </c>
      <c r="BH7" s="64">
        <f t="shared" si="14"/>
        <v>84.4</v>
      </c>
      <c r="BI7" s="64">
        <f t="shared" si="14"/>
        <v>83.3</v>
      </c>
      <c r="BJ7" s="64">
        <f t="shared" si="14"/>
        <v>82.5</v>
      </c>
      <c r="BK7" s="64">
        <f t="shared" si="14"/>
        <v>38.200000000000003</v>
      </c>
      <c r="BL7" s="64">
        <f t="shared" si="14"/>
        <v>34.6</v>
      </c>
      <c r="BM7" s="64">
        <f t="shared" si="14"/>
        <v>37.6</v>
      </c>
      <c r="BN7" s="64">
        <f t="shared" si="14"/>
        <v>30.2</v>
      </c>
      <c r="BO7" s="64">
        <f t="shared" si="14"/>
        <v>33.9</v>
      </c>
      <c r="BP7" s="61"/>
      <c r="BQ7" s="65">
        <f>BQ8</f>
        <v>16552</v>
      </c>
      <c r="BR7" s="65">
        <f t="shared" ref="BR7:BZ7" si="15">BR8</f>
        <v>16972</v>
      </c>
      <c r="BS7" s="65">
        <f t="shared" si="15"/>
        <v>17640</v>
      </c>
      <c r="BT7" s="65">
        <f t="shared" si="15"/>
        <v>17503</v>
      </c>
      <c r="BU7" s="65">
        <f t="shared" si="15"/>
        <v>17176</v>
      </c>
      <c r="BV7" s="65">
        <f t="shared" si="15"/>
        <v>6967</v>
      </c>
      <c r="BW7" s="65">
        <f t="shared" si="15"/>
        <v>7138</v>
      </c>
      <c r="BX7" s="65">
        <f t="shared" si="15"/>
        <v>8131</v>
      </c>
      <c r="BY7" s="65">
        <f t="shared" si="15"/>
        <v>8076</v>
      </c>
      <c r="BZ7" s="65">
        <f t="shared" si="15"/>
        <v>8265</v>
      </c>
      <c r="CA7" s="63"/>
      <c r="CB7" s="64" t="s">
        <v>103</v>
      </c>
      <c r="CC7" s="64" t="s">
        <v>103</v>
      </c>
      <c r="CD7" s="64" t="s">
        <v>103</v>
      </c>
      <c r="CE7" s="64" t="s">
        <v>103</v>
      </c>
      <c r="CF7" s="64" t="s">
        <v>103</v>
      </c>
      <c r="CG7" s="64" t="s">
        <v>103</v>
      </c>
      <c r="CH7" s="64" t="s">
        <v>103</v>
      </c>
      <c r="CI7" s="64" t="s">
        <v>103</v>
      </c>
      <c r="CJ7" s="64" t="s">
        <v>103</v>
      </c>
      <c r="CK7" s="64" t="s">
        <v>104</v>
      </c>
      <c r="CL7" s="61"/>
      <c r="CM7" s="63">
        <f>CM8</f>
        <v>120420</v>
      </c>
      <c r="CN7" s="63">
        <f>CN8</f>
        <v>2700</v>
      </c>
      <c r="CO7" s="64" t="s">
        <v>103</v>
      </c>
      <c r="CP7" s="64" t="s">
        <v>103</v>
      </c>
      <c r="CQ7" s="64" t="s">
        <v>103</v>
      </c>
      <c r="CR7" s="64" t="s">
        <v>103</v>
      </c>
      <c r="CS7" s="64" t="s">
        <v>103</v>
      </c>
      <c r="CT7" s="64" t="s">
        <v>103</v>
      </c>
      <c r="CU7" s="64" t="s">
        <v>103</v>
      </c>
      <c r="CV7" s="64" t="s">
        <v>103</v>
      </c>
      <c r="CW7" s="64" t="s">
        <v>103</v>
      </c>
      <c r="CX7" s="64" t="s">
        <v>105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70.5</v>
      </c>
      <c r="DF7" s="64">
        <f t="shared" si="16"/>
        <v>59.2</v>
      </c>
      <c r="DG7" s="64">
        <f t="shared" si="16"/>
        <v>62.4</v>
      </c>
      <c r="DH7" s="64">
        <f t="shared" si="16"/>
        <v>83.1</v>
      </c>
      <c r="DI7" s="64">
        <f t="shared" si="16"/>
        <v>54.7</v>
      </c>
      <c r="DJ7" s="61"/>
      <c r="DK7" s="64">
        <f>DK8</f>
        <v>234.1</v>
      </c>
      <c r="DL7" s="64">
        <f t="shared" ref="DL7:DT7" si="17">DL8</f>
        <v>225.6</v>
      </c>
      <c r="DM7" s="64">
        <f t="shared" si="17"/>
        <v>232.9</v>
      </c>
      <c r="DN7" s="64">
        <f t="shared" si="17"/>
        <v>225.6</v>
      </c>
      <c r="DO7" s="64">
        <f t="shared" si="17"/>
        <v>223.2</v>
      </c>
      <c r="DP7" s="64">
        <f t="shared" si="17"/>
        <v>269</v>
      </c>
      <c r="DQ7" s="64">
        <f t="shared" si="17"/>
        <v>276.60000000000002</v>
      </c>
      <c r="DR7" s="64">
        <f t="shared" si="17"/>
        <v>274.8</v>
      </c>
      <c r="DS7" s="64">
        <f t="shared" si="17"/>
        <v>275.5</v>
      </c>
      <c r="DT7" s="64">
        <f t="shared" si="17"/>
        <v>289.2</v>
      </c>
      <c r="DU7" s="61"/>
    </row>
    <row r="8" spans="1:125" s="66" customFormat="1" x14ac:dyDescent="0.15">
      <c r="A8" s="49"/>
      <c r="B8" s="67">
        <v>2019</v>
      </c>
      <c r="C8" s="67">
        <v>222101</v>
      </c>
      <c r="D8" s="67">
        <v>47</v>
      </c>
      <c r="E8" s="67">
        <v>14</v>
      </c>
      <c r="F8" s="67">
        <v>0</v>
      </c>
      <c r="G8" s="67">
        <v>4</v>
      </c>
      <c r="H8" s="67" t="s">
        <v>106</v>
      </c>
      <c r="I8" s="67" t="s">
        <v>107</v>
      </c>
      <c r="J8" s="67" t="s">
        <v>108</v>
      </c>
      <c r="K8" s="67" t="s">
        <v>109</v>
      </c>
      <c r="L8" s="67" t="s">
        <v>110</v>
      </c>
      <c r="M8" s="67" t="s">
        <v>111</v>
      </c>
      <c r="N8" s="67" t="s">
        <v>112</v>
      </c>
      <c r="O8" s="68" t="s">
        <v>113</v>
      </c>
      <c r="P8" s="69" t="s">
        <v>114</v>
      </c>
      <c r="Q8" s="69" t="s">
        <v>115</v>
      </c>
      <c r="R8" s="70">
        <v>48</v>
      </c>
      <c r="S8" s="69" t="s">
        <v>116</v>
      </c>
      <c r="T8" s="69" t="s">
        <v>117</v>
      </c>
      <c r="U8" s="70">
        <v>1033</v>
      </c>
      <c r="V8" s="70">
        <v>82</v>
      </c>
      <c r="W8" s="70">
        <v>108</v>
      </c>
      <c r="X8" s="69" t="s">
        <v>118</v>
      </c>
      <c r="Y8" s="71">
        <v>593.5</v>
      </c>
      <c r="Z8" s="71">
        <v>594.4</v>
      </c>
      <c r="AA8" s="71">
        <v>643.4</v>
      </c>
      <c r="AB8" s="71">
        <v>602.79999999999995</v>
      </c>
      <c r="AC8" s="71">
        <v>574</v>
      </c>
      <c r="AD8" s="71">
        <v>419.4</v>
      </c>
      <c r="AE8" s="71">
        <v>371</v>
      </c>
      <c r="AF8" s="71">
        <v>509.2</v>
      </c>
      <c r="AG8" s="71">
        <v>378.1</v>
      </c>
      <c r="AH8" s="71">
        <v>756.6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3.2</v>
      </c>
      <c r="AP8" s="71">
        <v>2.9</v>
      </c>
      <c r="AQ8" s="71">
        <v>6</v>
      </c>
      <c r="AR8" s="71">
        <v>3.8</v>
      </c>
      <c r="AS8" s="71">
        <v>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22</v>
      </c>
      <c r="BA8" s="72">
        <v>16</v>
      </c>
      <c r="BB8" s="72">
        <v>21</v>
      </c>
      <c r="BC8" s="72">
        <v>17</v>
      </c>
      <c r="BD8" s="72">
        <v>15</v>
      </c>
      <c r="BE8" s="72">
        <v>17</v>
      </c>
      <c r="BF8" s="71">
        <v>83.1</v>
      </c>
      <c r="BG8" s="71">
        <v>83</v>
      </c>
      <c r="BH8" s="71">
        <v>84.4</v>
      </c>
      <c r="BI8" s="71">
        <v>83.3</v>
      </c>
      <c r="BJ8" s="71">
        <v>82.5</v>
      </c>
      <c r="BK8" s="71">
        <v>38.200000000000003</v>
      </c>
      <c r="BL8" s="71">
        <v>34.6</v>
      </c>
      <c r="BM8" s="71">
        <v>37.6</v>
      </c>
      <c r="BN8" s="71">
        <v>30.2</v>
      </c>
      <c r="BO8" s="71">
        <v>33.9</v>
      </c>
      <c r="BP8" s="68">
        <v>20.8</v>
      </c>
      <c r="BQ8" s="72">
        <v>16552</v>
      </c>
      <c r="BR8" s="72">
        <v>16972</v>
      </c>
      <c r="BS8" s="72">
        <v>17640</v>
      </c>
      <c r="BT8" s="73">
        <v>17503</v>
      </c>
      <c r="BU8" s="73">
        <v>17176</v>
      </c>
      <c r="BV8" s="72">
        <v>6967</v>
      </c>
      <c r="BW8" s="72">
        <v>7138</v>
      </c>
      <c r="BX8" s="72">
        <v>8131</v>
      </c>
      <c r="BY8" s="72">
        <v>8076</v>
      </c>
      <c r="BZ8" s="72">
        <v>8265</v>
      </c>
      <c r="CA8" s="70">
        <v>14290</v>
      </c>
      <c r="CB8" s="71" t="s">
        <v>110</v>
      </c>
      <c r="CC8" s="71" t="s">
        <v>110</v>
      </c>
      <c r="CD8" s="71" t="s">
        <v>110</v>
      </c>
      <c r="CE8" s="71" t="s">
        <v>110</v>
      </c>
      <c r="CF8" s="71" t="s">
        <v>110</v>
      </c>
      <c r="CG8" s="71" t="s">
        <v>110</v>
      </c>
      <c r="CH8" s="71" t="s">
        <v>110</v>
      </c>
      <c r="CI8" s="71" t="s">
        <v>110</v>
      </c>
      <c r="CJ8" s="71" t="s">
        <v>110</v>
      </c>
      <c r="CK8" s="71" t="s">
        <v>110</v>
      </c>
      <c r="CL8" s="68" t="s">
        <v>110</v>
      </c>
      <c r="CM8" s="70">
        <v>120420</v>
      </c>
      <c r="CN8" s="70">
        <v>2700</v>
      </c>
      <c r="CO8" s="71" t="s">
        <v>110</v>
      </c>
      <c r="CP8" s="71" t="s">
        <v>110</v>
      </c>
      <c r="CQ8" s="71" t="s">
        <v>110</v>
      </c>
      <c r="CR8" s="71" t="s">
        <v>110</v>
      </c>
      <c r="CS8" s="71" t="s">
        <v>110</v>
      </c>
      <c r="CT8" s="71" t="s">
        <v>110</v>
      </c>
      <c r="CU8" s="71" t="s">
        <v>110</v>
      </c>
      <c r="CV8" s="71" t="s">
        <v>110</v>
      </c>
      <c r="CW8" s="71" t="s">
        <v>110</v>
      </c>
      <c r="CX8" s="71" t="s">
        <v>110</v>
      </c>
      <c r="CY8" s="68" t="s">
        <v>110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70.5</v>
      </c>
      <c r="DF8" s="71">
        <v>59.2</v>
      </c>
      <c r="DG8" s="71">
        <v>62.4</v>
      </c>
      <c r="DH8" s="71">
        <v>83.1</v>
      </c>
      <c r="DI8" s="71">
        <v>54.7</v>
      </c>
      <c r="DJ8" s="68">
        <v>425.4</v>
      </c>
      <c r="DK8" s="71">
        <v>234.1</v>
      </c>
      <c r="DL8" s="71">
        <v>225.6</v>
      </c>
      <c r="DM8" s="71">
        <v>232.9</v>
      </c>
      <c r="DN8" s="71">
        <v>225.6</v>
      </c>
      <c r="DO8" s="71">
        <v>223.2</v>
      </c>
      <c r="DP8" s="71">
        <v>269</v>
      </c>
      <c r="DQ8" s="71">
        <v>276.60000000000002</v>
      </c>
      <c r="DR8" s="71">
        <v>274.8</v>
      </c>
      <c r="DS8" s="71">
        <v>275.5</v>
      </c>
      <c r="DT8" s="71">
        <v>289.2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119</v>
      </c>
      <c r="C10" s="78" t="s">
        <v>120</v>
      </c>
      <c r="D10" s="78" t="s">
        <v>121</v>
      </c>
      <c r="E10" s="78" t="s">
        <v>122</v>
      </c>
      <c r="F10" s="78" t="s">
        <v>123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なかむら　たくや</cp:lastModifiedBy>
  <dcterms:created xsi:type="dcterms:W3CDTF">2020-12-04T03:31:47Z</dcterms:created>
  <dcterms:modified xsi:type="dcterms:W3CDTF">2021-01-14T01:13:22Z</dcterms:modified>
  <cp:category/>
</cp:coreProperties>
</file>