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1DqTMfyoP+monYILfD8KYyr3n+/4pgwP6eP+r5e/4qlXprXvzh6VeNxmkmuQPLZ2AMI7T/6hj9itKpn7Q29qQ==" workbookSaltValue="g55l3TABMbMtrZuh9jHmr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<sst xmlns="http://schemas.openxmlformats.org/spreadsheetml/2006/main" xmlns:r="http://schemas.openxmlformats.org/officeDocument/2006/relationships" count="112" uniqueCount="112">
  <si>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</si>
  <si>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</si>
  <si>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</si>
  <si>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</si>
  <si>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</si>
  <si>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</si>
  <si>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</si>
  <si>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</si>
  <si>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</si>
  <si>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</si>
  <si>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</si>
  <si>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</si>
  <si>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</si>
  <si>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</si>
  <si>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</si>
  <si>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</si>
  <si>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</si>
  <si>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</si>
  <si>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</si>
  <si>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</si>
  <si>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</si>
  <si>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</si>
  <si>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</si>
  <si>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</si>
  <si>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</si>
  <si>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</si>
  <si>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</si>
  <si>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</si>
  <si>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</si>
  <si>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</si>
  <si>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</si>
  <si>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</si>
  <si>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静岡県　島田市</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</si>
  <si>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</si>
  <si>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</si>
  <si>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</si>
  <si>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</si>
  <si>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</si>
  <si>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</si>
  <si>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</si>
  <si>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</si>
  <si>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</si>
  <si>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</si>
  <si>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</si>
  <si>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</si>
  <si>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</si>
  <si>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</si>
  <si>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</si>
  <si>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</si>
  <si>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</si>
  <si>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</si>
  <si>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</si>
  <si>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</si>
  <si>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</si>
  <si>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</si>
  <si>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</si>
  <si>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</si>
  <si>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</si>
  <si>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</si>
  <si>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</si>
  <si>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</si>
  <si>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</si>
  <si>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</si>
  <si>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</si>
  <si>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</si>
  <si>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</si>
  <si>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</si>
  <si>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</si>
  <si>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</si>
  <si>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</si>
  <si>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</si>
  <si>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</si>
  <si>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</si>
  <si>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</si>
  <si>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</si>
  <si>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</si>
  <si>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</si>
  <si>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</si>
  <si>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</si>
  <si>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本市の経営状況は、経常収支比率、料金回収率と100を超え、健全性は保たれています。
しかし、有収率の低下からもわかるとおり、必要な更新工事、老朽化対策等が遅れており、有形固定資産減価償却率が高く、更新率が低いことからも必要な更新投資を先延ばししてきたとも分析できます。
こうした課題解決に向け、平成29年度に策定した水道ビジョン、経営戦略に基づき、着実に事業を進めていきたいと考えます。
しかし、新型コロナウイルス感染症の影響は、水道料金改定の審議会の一時中断など、水道事業にも影響を及ぼしています。良好な経営を目指すことはもちろんですが、コロナ禍の今、社会情勢をタイムリーかつ的確に掴み、水道事業の使命である安全・安心な水の供給を念頭に置いて、事業を遂行していきたいと考えます。</t>
    <rPh sb="26" eb="27">
      <t>コ</t>
    </rPh>
    <rPh sb="29" eb="32">
      <t>ケンゼンセイ</t>
    </rPh>
    <rPh sb="33" eb="34">
      <t>タモ</t>
    </rPh>
    <rPh sb="46" eb="49">
      <t>ユウシュウリツ</t>
    </rPh>
    <rPh sb="50" eb="52">
      <t>テイカ</t>
    </rPh>
    <rPh sb="62" eb="64">
      <t>ヒツヨウ</t>
    </rPh>
    <rPh sb="65" eb="67">
      <t>コウシン</t>
    </rPh>
    <rPh sb="67" eb="69">
      <t>コウジ</t>
    </rPh>
    <rPh sb="70" eb="73">
      <t>ロウキュウカ</t>
    </rPh>
    <rPh sb="73" eb="75">
      <t>タイサク</t>
    </rPh>
    <rPh sb="75" eb="76">
      <t>トウ</t>
    </rPh>
    <rPh sb="77" eb="78">
      <t>オク</t>
    </rPh>
    <rPh sb="83" eb="85">
      <t>ユウケイ</t>
    </rPh>
    <rPh sb="85" eb="87">
      <t>コテイ</t>
    </rPh>
    <rPh sb="87" eb="89">
      <t>シサン</t>
    </rPh>
    <rPh sb="89" eb="91">
      <t>ゲンカ</t>
    </rPh>
    <rPh sb="91" eb="93">
      <t>ショウキャク</t>
    </rPh>
    <rPh sb="93" eb="94">
      <t>リツ</t>
    </rPh>
    <rPh sb="95" eb="96">
      <t>タカ</t>
    </rPh>
    <rPh sb="98" eb="100">
      <t>コウシン</t>
    </rPh>
    <rPh sb="100" eb="101">
      <t>リツ</t>
    </rPh>
    <rPh sb="102" eb="103">
      <t>ヒク</t>
    </rPh>
    <rPh sb="109" eb="111">
      <t>ヒツヨウ</t>
    </rPh>
    <rPh sb="112" eb="114">
      <t>コウシン</t>
    </rPh>
    <rPh sb="114" eb="116">
      <t>トウシ</t>
    </rPh>
    <rPh sb="117" eb="119">
      <t>サキノ</t>
    </rPh>
    <rPh sb="127" eb="129">
      <t>ブンセキ</t>
    </rPh>
    <rPh sb="139" eb="141">
      <t>カダイ</t>
    </rPh>
    <rPh sb="141" eb="143">
      <t>カイケツ</t>
    </rPh>
    <rPh sb="144" eb="145">
      <t>ム</t>
    </rPh>
    <rPh sb="147" eb="149">
      <t>ヘイセイ</t>
    </rPh>
    <rPh sb="151" eb="153">
      <t>ネンド</t>
    </rPh>
    <rPh sb="154" eb="156">
      <t>サクテイ</t>
    </rPh>
    <rPh sb="158" eb="160">
      <t>スイドウ</t>
    </rPh>
    <rPh sb="165" eb="167">
      <t>ケイエイ</t>
    </rPh>
    <rPh sb="167" eb="169">
      <t>センリャク</t>
    </rPh>
    <rPh sb="170" eb="171">
      <t>モト</t>
    </rPh>
    <rPh sb="174" eb="176">
      <t>チャクジツ</t>
    </rPh>
    <rPh sb="177" eb="179">
      <t>ジギョウ</t>
    </rPh>
    <rPh sb="180" eb="181">
      <t>スス</t>
    </rPh>
    <rPh sb="188" eb="189">
      <t>カンガ</t>
    </rPh>
    <rPh sb="198" eb="200">
      <t>シンガタ</t>
    </rPh>
    <rPh sb="207" eb="210">
      <t>カンセンショウ</t>
    </rPh>
    <rPh sb="211" eb="213">
      <t>エイキョウ</t>
    </rPh>
    <rPh sb="215" eb="217">
      <t>スイドウ</t>
    </rPh>
    <rPh sb="217" eb="219">
      <t>リョウキン</t>
    </rPh>
    <rPh sb="219" eb="221">
      <t>カイテイ</t>
    </rPh>
    <rPh sb="222" eb="225">
      <t>シンギカイ</t>
    </rPh>
    <rPh sb="226" eb="228">
      <t>イチジ</t>
    </rPh>
    <rPh sb="228" eb="230">
      <t>チュウダン</t>
    </rPh>
    <rPh sb="233" eb="235">
      <t>スイドウ</t>
    </rPh>
    <rPh sb="235" eb="237">
      <t>ジギョウ</t>
    </rPh>
    <rPh sb="239" eb="241">
      <t>エイキョウ</t>
    </rPh>
    <rPh sb="242" eb="243">
      <t>オヨ</t>
    </rPh>
    <rPh sb="250" eb="252">
      <t>リョウコウ</t>
    </rPh>
    <rPh sb="253" eb="255">
      <t>ケイエイ</t>
    </rPh>
    <rPh sb="256" eb="258">
      <t>メザ</t>
    </rPh>
    <rPh sb="273" eb="274">
      <t>カ</t>
    </rPh>
    <rPh sb="275" eb="276">
      <t>イマ</t>
    </rPh>
    <rPh sb="277" eb="279">
      <t>シャカイ</t>
    </rPh>
    <rPh sb="279" eb="281">
      <t>ジョウセイ</t>
    </rPh>
    <rPh sb="289" eb="291">
      <t>テキカク</t>
    </rPh>
    <rPh sb="292" eb="293">
      <t>ツカ</t>
    </rPh>
    <rPh sb="295" eb="297">
      <t>スイドウ</t>
    </rPh>
    <rPh sb="297" eb="299">
      <t>ジギョウ</t>
    </rPh>
    <rPh sb="300" eb="302">
      <t>シメイ</t>
    </rPh>
    <rPh sb="305" eb="307">
      <t>アンゼン</t>
    </rPh>
    <rPh sb="308" eb="310">
      <t>アンシン</t>
    </rPh>
    <rPh sb="313" eb="315">
      <t>キョウキュウ</t>
    </rPh>
    <rPh sb="316" eb="318">
      <t>ネントウ</t>
    </rPh>
    <rPh sb="319" eb="320">
      <t>オ</t>
    </rPh>
    <rPh sb="323" eb="325">
      <t>ジギョウ</t>
    </rPh>
    <rPh sb="326" eb="328">
      <t>スイコウ</t>
    </rPh>
    <rPh sb="335" eb="336">
      <t>カンガ</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</si>
  <si>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</si>
  <si>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</si>
  <si>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</si>
  <si>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</si>
  <si>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</si>
  <si>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</si>
  <si>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</si>
  <si>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</si>
  <si>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</si>
  <si>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</si>
  <si>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</si>
  <si>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</si>
  <si>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</si>
  <si>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</si>
  <si>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</si>
  <si>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</si>
  <si>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</si>
  <si>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</si>
  <si>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</si>
  <si>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</si>
  <si>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</si>
  <si>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</si>
  <si>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</si>
  <si>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</si>
  <si>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</si>
  <si>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</si>
  <si>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</si>
  <si>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</si>
  <si>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</si>
  <si>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</si>
  <si>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①については、事業創設が昭和27年と考えると妥当な率と考えられ、類似団体と比較しても低い値となっています。
②は、耐用年数が経過した管路の率は、類似団体より高く、①の指標でみるよりも、管路については更新が進んでいないと推察されます。
③の管路更新率は、類似団体より高く、平成30年度と比較しても0.48ポイント上昇しています。しかし。2.5％未満の場合、全ての管路を更新するのに40年かかる更新ペースであることから、現在の状況では管路の更新が不足していることが明らかとなっています。</t>
    <rPh sb="7" eb="9">
      <t>ジギョウ</t>
    </rPh>
    <rPh sb="9" eb="11">
      <t>ソウセツ</t>
    </rPh>
    <rPh sb="12" eb="14">
      <t>ショウワ</t>
    </rPh>
    <rPh sb="16" eb="17">
      <t>ネン</t>
    </rPh>
    <rPh sb="18" eb="19">
      <t>カンガ</t>
    </rPh>
    <rPh sb="22" eb="24">
      <t>ダトウ</t>
    </rPh>
    <rPh sb="25" eb="26">
      <t>リツ</t>
    </rPh>
    <rPh sb="27" eb="28">
      <t>カンガ</t>
    </rPh>
    <rPh sb="32" eb="34">
      <t>ルイジ</t>
    </rPh>
    <rPh sb="34" eb="36">
      <t>ダンタイ</t>
    </rPh>
    <rPh sb="37" eb="39">
      <t>ヒカク</t>
    </rPh>
    <rPh sb="42" eb="43">
      <t>ヒク</t>
    </rPh>
    <rPh sb="44" eb="45">
      <t>アタイ</t>
    </rPh>
    <rPh sb="57" eb="59">
      <t>タイヨウ</t>
    </rPh>
    <rPh sb="59" eb="61">
      <t>ネンスウ</t>
    </rPh>
    <rPh sb="62" eb="64">
      <t>ケイカ</t>
    </rPh>
    <rPh sb="66" eb="68">
      <t>カンロ</t>
    </rPh>
    <rPh sb="69" eb="70">
      <t>リツ</t>
    </rPh>
    <rPh sb="72" eb="74">
      <t>ルイジ</t>
    </rPh>
    <rPh sb="74" eb="76">
      <t>ダンタイ</t>
    </rPh>
    <rPh sb="78" eb="79">
      <t>タカ</t>
    </rPh>
    <rPh sb="83" eb="85">
      <t>シヒョウ</t>
    </rPh>
    <rPh sb="92" eb="94">
      <t>カンロ</t>
    </rPh>
    <rPh sb="99" eb="101">
      <t>コウシン</t>
    </rPh>
    <rPh sb="102" eb="103">
      <t>スス</t>
    </rPh>
    <rPh sb="109" eb="111">
      <t>スイサツ</t>
    </rPh>
    <rPh sb="119" eb="121">
      <t>カンロ</t>
    </rPh>
    <rPh sb="121" eb="123">
      <t>コウシン</t>
    </rPh>
    <rPh sb="123" eb="124">
      <t>リツ</t>
    </rPh>
    <rPh sb="126" eb="128">
      <t>ルイジ</t>
    </rPh>
    <rPh sb="128" eb="130">
      <t>ダンタイ</t>
    </rPh>
    <rPh sb="132" eb="133">
      <t>タカ</t>
    </rPh>
    <rPh sb="135" eb="137">
      <t>ヘイセイ</t>
    </rPh>
    <rPh sb="139" eb="141">
      <t>ネンド</t>
    </rPh>
    <rPh sb="142" eb="144">
      <t>ヒカク</t>
    </rPh>
    <rPh sb="155" eb="157">
      <t>ジョウショウ</t>
    </rPh>
    <rPh sb="171" eb="173">
      <t>ミマン</t>
    </rPh>
    <rPh sb="174" eb="176">
      <t>バアイ</t>
    </rPh>
    <rPh sb="177" eb="178">
      <t>スベ</t>
    </rPh>
    <rPh sb="180" eb="182">
      <t>カンロ</t>
    </rPh>
    <rPh sb="183" eb="185">
      <t>コウシン</t>
    </rPh>
    <rPh sb="191" eb="192">
      <t>ネン</t>
    </rPh>
    <rPh sb="195" eb="197">
      <t>コウシン</t>
    </rPh>
    <rPh sb="208" eb="210">
      <t>ゲンザイ</t>
    </rPh>
    <rPh sb="211" eb="213">
      <t>ジョウキョウ</t>
    </rPh>
    <rPh sb="215" eb="217">
      <t>カンロ</t>
    </rPh>
    <rPh sb="218" eb="220">
      <t>コウシン</t>
    </rPh>
    <rPh sb="221" eb="223">
      <t>フソク</t>
    </rPh>
    <rPh sb="230" eb="231">
      <t>アキ</t>
    </rPh>
    <phoneticPr fontId="1"/>
  </si>
  <si>
    <t xml:space="preserve">①の経常収支比率は100%を超えて黒字であり、平成29年度からは類似団体より高い率となっています。
②累積欠損金は欠損金が生じていないため、0です。
③の流動比率は平成30年度と比較すると減少していますが、問題ないと考えます。
④は明確な数値基準はないと考えられていますが、類似団体平均を下回っています。投資（更新）活動が進んでいないことも要因の一つです。
⑤の回収率は100%を超えており、給水に係る費用のすべてを給水収益で賄えています。
⑥の給水原価は類似団体より低い点は評価できますが、投資活動が少ない分、減価償却費や支払利息が少なく、その結果低くなっているという捉え方もできます。
⑦施設利用率は類似団体と比較して高く、効率的に利用しています。
⑧の有収率は類似団体と比較し、10ポイント以上低く、非常に悪い率となっています。原因は、管路の老朽化による漏水等が原因であると考えれられ、更新が必要です。
</t>
    <rPh sb="51" eb="53">
      <t>ルイセキ</t>
    </rPh>
    <rPh sb="53" eb="55">
      <t>ケッソン</t>
    </rPh>
    <rPh sb="55" eb="56">
      <t>キン</t>
    </rPh>
    <rPh sb="57" eb="59">
      <t>ケッソン</t>
    </rPh>
    <rPh sb="59" eb="60">
      <t>キン</t>
    </rPh>
    <rPh sb="61" eb="62">
      <t>ショウ</t>
    </rPh>
    <rPh sb="82" eb="84">
      <t>ヘイセイ</t>
    </rPh>
    <rPh sb="86" eb="88">
      <t>ネンド</t>
    </rPh>
    <rPh sb="89" eb="91">
      <t>ヒカク</t>
    </rPh>
    <rPh sb="94" eb="96">
      <t>ゲンショウ</t>
    </rPh>
    <rPh sb="116" eb="118">
      <t>メイカク</t>
    </rPh>
    <rPh sb="119" eb="121">
      <t>スウチ</t>
    </rPh>
    <rPh sb="121" eb="123">
      <t>キジュン</t>
    </rPh>
    <rPh sb="127" eb="128">
      <t>カンガ</t>
    </rPh>
    <rPh sb="236" eb="237">
      <t>テン</t>
    </rPh>
    <rPh sb="238" eb="240">
      <t>ヒョウカ</t>
    </rPh>
    <rPh sb="302" eb="304">
      <t>ルイジ</t>
    </rPh>
    <rPh sb="304" eb="306">
      <t>ダンタイ</t>
    </rPh>
    <rPh sb="307" eb="309">
      <t>ヒカク</t>
    </rPh>
    <rPh sb="314" eb="317">
      <t>コウリツテキ</t>
    </rPh>
    <rPh sb="318" eb="320">
      <t>リヨウ</t>
    </rPh>
    <rPh sb="380" eb="382">
      <t>ロウスイ</t>
    </rPh>
    <rPh sb="382" eb="383">
      <t>トウ</t>
    </rPh>
    <rPh sb="384" eb="386">
      <t>ゲンイン</t>
    </rPh>
    <rPh sb="390" eb="391">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</si>
</sst>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1.1200000000000001</c:v>
                </c:pt>
                <c:pt idx="2">
                  <c:v>0.82</c:v>
                </c:pt>
                <c:pt idx="3">
                  <c:v>0.92</c:v>
                </c:pt>
                <c:pt idx="4">
                  <c:v>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0.71</c:v>
                </c:pt>
                <c:pt idx="2">
                  <c:v>0.75</c:v>
                </c:pt>
                <c:pt idx="3">
                  <c:v>0.63</c:v>
                </c:pt>
                <c:pt idx="4">
                  <c:v>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83.16</c:v>
                </c:pt>
                <c:pt idx="1">
                  <c:v>73.03</c:v>
                </c:pt>
                <c:pt idx="2">
                  <c:v>74.06</c:v>
                </c:pt>
                <c:pt idx="3">
                  <c:v>73.959999999999994</c:v>
                </c:pt>
                <c:pt idx="4">
                  <c:v>73.56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59.34</c:v>
                </c:pt>
                <c:pt idx="1">
                  <c:v>59.11</c:v>
                </c:pt>
                <c:pt idx="2">
                  <c:v>59.74</c:v>
                </c:pt>
                <c:pt idx="3">
                  <c:v>59.46</c:v>
                </c:pt>
                <c:pt idx="4">
                  <c:v>59.51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78.97</c:v>
                </c:pt>
                <c:pt idx="1">
                  <c:v>77.05</c:v>
                </c:pt>
                <c:pt idx="2">
                  <c:v>76.099999999999994</c:v>
                </c:pt>
                <c:pt idx="3">
                  <c:v>75.510000000000005</c:v>
                </c:pt>
                <c:pt idx="4">
                  <c:v>74.97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87.74</c:v>
                </c:pt>
                <c:pt idx="1">
                  <c:v>87.91</c:v>
                </c:pt>
                <c:pt idx="2">
                  <c:v>87.28</c:v>
                </c:pt>
                <c:pt idx="3">
                  <c:v>87.41</c:v>
                </c:pt>
                <c:pt idx="4">
                  <c:v>87.08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112.03</c:v>
                </c:pt>
                <c:pt idx="1">
                  <c:v>111.62</c:v>
                </c:pt>
                <c:pt idx="2">
                  <c:v>121.35</c:v>
                </c:pt>
                <c:pt idx="3">
                  <c:v>116.7</c:v>
                </c:pt>
                <c:pt idx="4">
                  <c:v>117.25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112.69</c:v>
                </c:pt>
                <c:pt idx="1">
                  <c:v>113.16</c:v>
                </c:pt>
                <c:pt idx="2">
                  <c:v>112.15</c:v>
                </c:pt>
                <c:pt idx="3">
                  <c:v>111.44</c:v>
                </c:pt>
                <c:pt idx="4">
                  <c:v>111.17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43.97</c:v>
                </c:pt>
                <c:pt idx="1">
                  <c:v>44.19</c:v>
                </c:pt>
                <c:pt idx="2">
                  <c:v>45.19</c:v>
                </c:pt>
                <c:pt idx="3">
                  <c:v>45.85</c:v>
                </c:pt>
                <c:pt idx="4">
                  <c:v>45.61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46.27</c:v>
                </c:pt>
                <c:pt idx="1">
                  <c:v>46.88</c:v>
                </c:pt>
                <c:pt idx="2">
                  <c:v>46.94</c:v>
                </c:pt>
                <c:pt idx="3">
                  <c:v>47.62</c:v>
                </c:pt>
                <c:pt idx="4">
                  <c:v>48.55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28.4</c:v>
                </c:pt>
                <c:pt idx="1">
                  <c:v>29.2</c:v>
                </c:pt>
                <c:pt idx="2">
                  <c:v>35.1</c:v>
                </c:pt>
                <c:pt idx="3">
                  <c:v>35.020000000000003</c:v>
                </c:pt>
                <c:pt idx="4">
                  <c:v>38.97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10.93</c:v>
                </c:pt>
                <c:pt idx="1">
                  <c:v>13.39</c:v>
                </c:pt>
                <c:pt idx="2">
                  <c:v>14.48</c:v>
                </c:pt>
                <c:pt idx="3">
                  <c:v>16.27</c:v>
                </c:pt>
                <c:pt idx="4">
                  <c:v>17.11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0.54</c:v>
                </c:pt>
                <c:pt idx="1">
                  <c:v>0.68</c:v>
                </c:pt>
                <c:pt idx="2">
                  <c:v>1</c:v>
                </c:pt>
                <c:pt idx="3">
                  <c:v>1.03</c:v>
                </c:pt>
                <c:pt idx="4">
                  <c:v>0.78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363.77</c:v>
                </c:pt>
                <c:pt idx="1">
                  <c:v>491.05</c:v>
                </c:pt>
                <c:pt idx="2">
                  <c:v>502.77</c:v>
                </c:pt>
                <c:pt idx="3">
                  <c:v>515.35</c:v>
                </c:pt>
                <c:pt idx="4">
                  <c:v>495.07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346.59</c:v>
                </c:pt>
                <c:pt idx="1">
                  <c:v>357.82</c:v>
                </c:pt>
                <c:pt idx="2">
                  <c:v>355.5</c:v>
                </c:pt>
                <c:pt idx="3">
                  <c:v>349.83</c:v>
                </c:pt>
                <c:pt idx="4">
                  <c:v>360.86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163.89</c:v>
                </c:pt>
                <c:pt idx="1">
                  <c:v>172.2</c:v>
                </c:pt>
                <c:pt idx="2">
                  <c:v>172.85</c:v>
                </c:pt>
                <c:pt idx="3">
                  <c:v>175.3</c:v>
                </c:pt>
                <c:pt idx="4">
                  <c:v>188.14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312.02999999999997</c:v>
                </c:pt>
                <c:pt idx="1">
                  <c:v>307.45999999999998</c:v>
                </c:pt>
                <c:pt idx="2">
                  <c:v>312.58</c:v>
                </c:pt>
                <c:pt idx="3">
                  <c:v>314.87</c:v>
                </c:pt>
                <c:pt idx="4">
                  <c:v>309.27999999999997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111.62</c:v>
                </c:pt>
                <c:pt idx="1">
                  <c:v>110.74</c:v>
                </c:pt>
                <c:pt idx="2">
                  <c:v>121.72</c:v>
                </c:pt>
                <c:pt idx="3">
                  <c:v>116.93</c:v>
                </c:pt>
                <c:pt idx="4">
                  <c:v>117.37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105.71</c:v>
                </c:pt>
                <c:pt idx="1">
                  <c:v>106.01</c:v>
                </c:pt>
                <c:pt idx="2">
                  <c:v>104.57</c:v>
                </c:pt>
                <c:pt idx="3">
                  <c:v>103.54</c:v>
                </c:pt>
                <c:pt idx="4">
                  <c:v>103.32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96.78</c:v>
                </c:pt>
                <c:pt idx="1">
                  <c:v>101.63</c:v>
                </c:pt>
                <c:pt idx="2">
                  <c:v>96.32</c:v>
                </c:pt>
                <c:pt idx="3">
                  <c:v>104.26</c:v>
                </c:pt>
                <c:pt idx="4">
                  <c:v>106.64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162.15</c:v>
                </c:pt>
                <c:pt idx="1">
                  <c:v>162.24</c:v>
                </c:pt>
                <c:pt idx="2">
                  <c:v>165.47</c:v>
                </c:pt>
                <c:pt idx="3">
                  <c:v>167.46</c:v>
                </c:pt>
                <c:pt idx="4">
                  <c:v>168.56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workbookViewId="0">
      <selection activeCell="BI35" sqref="BI3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島田市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A4</v>
      </c>
      <c r="X8" s="28"/>
      <c r="Y8" s="28"/>
      <c r="Z8" s="28"/>
      <c r="AA8" s="28"/>
      <c r="AB8" s="28"/>
      <c r="AC8" s="28"/>
      <c r="AD8" s="28" t="str">
        <f>データ!$M$6</f>
        <v>非設置</v>
      </c>
      <c r="AE8" s="28"/>
      <c r="AF8" s="28"/>
      <c r="AG8" s="28"/>
      <c r="AH8" s="28"/>
      <c r="AI8" s="28"/>
      <c r="AJ8" s="28"/>
      <c r="AK8" s="18"/>
      <c r="AL8" s="31">
        <f>データ!$R$6</f>
        <v>98282</v>
      </c>
      <c r="AM8" s="31"/>
      <c r="AN8" s="31"/>
      <c r="AO8" s="31"/>
      <c r="AP8" s="31"/>
      <c r="AQ8" s="31"/>
      <c r="AR8" s="31"/>
      <c r="AS8" s="31"/>
      <c r="AT8" s="7">
        <f>データ!$S$6</f>
        <v>315.7</v>
      </c>
      <c r="AU8" s="15"/>
      <c r="AV8" s="15"/>
      <c r="AW8" s="15"/>
      <c r="AX8" s="15"/>
      <c r="AY8" s="15"/>
      <c r="AZ8" s="15"/>
      <c r="BA8" s="15"/>
      <c r="BB8" s="29">
        <f>データ!$T$6</f>
        <v>311.31</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21</v>
      </c>
      <c r="C9" s="13"/>
      <c r="D9" s="13"/>
      <c r="E9" s="13"/>
      <c r="F9" s="13"/>
      <c r="G9" s="13"/>
      <c r="H9" s="13"/>
      <c r="I9" s="5" t="s">
        <v>22</v>
      </c>
      <c r="J9" s="13"/>
      <c r="K9" s="13"/>
      <c r="L9" s="13"/>
      <c r="M9" s="13"/>
      <c r="N9" s="13"/>
      <c r="O9" s="24"/>
      <c r="P9" s="27" t="s">
        <v>24</v>
      </c>
      <c r="Q9" s="27"/>
      <c r="R9" s="27"/>
      <c r="S9" s="27"/>
      <c r="T9" s="27"/>
      <c r="U9" s="27"/>
      <c r="V9" s="27"/>
      <c r="W9" s="27" t="s">
        <v>20</v>
      </c>
      <c r="X9" s="27"/>
      <c r="Y9" s="27"/>
      <c r="Z9" s="27"/>
      <c r="AA9" s="27"/>
      <c r="AB9" s="27"/>
      <c r="AC9" s="27"/>
      <c r="AD9" s="2"/>
      <c r="AE9" s="2"/>
      <c r="AF9" s="2"/>
      <c r="AG9" s="2"/>
      <c r="AH9" s="18"/>
      <c r="AI9" s="18"/>
      <c r="AJ9" s="18"/>
      <c r="AK9" s="18"/>
      <c r="AL9" s="27" t="s">
        <v>25</v>
      </c>
      <c r="AM9" s="27"/>
      <c r="AN9" s="27"/>
      <c r="AO9" s="27"/>
      <c r="AP9" s="27"/>
      <c r="AQ9" s="27"/>
      <c r="AR9" s="27"/>
      <c r="AS9" s="27"/>
      <c r="AT9" s="5" t="s">
        <v>29</v>
      </c>
      <c r="AU9" s="13"/>
      <c r="AV9" s="13"/>
      <c r="AW9" s="13"/>
      <c r="AX9" s="13"/>
      <c r="AY9" s="13"/>
      <c r="AZ9" s="13"/>
      <c r="BA9" s="13"/>
      <c r="BB9" s="27" t="s">
        <v>14</v>
      </c>
      <c r="BC9" s="27"/>
      <c r="BD9" s="27"/>
      <c r="BE9" s="27"/>
      <c r="BF9" s="27"/>
      <c r="BG9" s="27"/>
      <c r="BH9" s="27"/>
      <c r="BI9" s="27"/>
      <c r="BJ9" s="3"/>
      <c r="BK9" s="3"/>
      <c r="BL9" s="39" t="s">
        <v>30</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72.72</v>
      </c>
      <c r="J10" s="15"/>
      <c r="K10" s="15"/>
      <c r="L10" s="15"/>
      <c r="M10" s="15"/>
      <c r="N10" s="15"/>
      <c r="O10" s="26"/>
      <c r="P10" s="29">
        <f>データ!$P$6</f>
        <v>75.040000000000006</v>
      </c>
      <c r="Q10" s="29"/>
      <c r="R10" s="29"/>
      <c r="S10" s="29"/>
      <c r="T10" s="29"/>
      <c r="U10" s="29"/>
      <c r="V10" s="29"/>
      <c r="W10" s="31">
        <f>データ!$Q$6</f>
        <v>2499</v>
      </c>
      <c r="X10" s="31"/>
      <c r="Y10" s="31"/>
      <c r="Z10" s="31"/>
      <c r="AA10" s="31"/>
      <c r="AB10" s="31"/>
      <c r="AC10" s="31"/>
      <c r="AD10" s="2"/>
      <c r="AE10" s="2"/>
      <c r="AF10" s="2"/>
      <c r="AG10" s="2"/>
      <c r="AH10" s="18"/>
      <c r="AI10" s="18"/>
      <c r="AJ10" s="18"/>
      <c r="AK10" s="18"/>
      <c r="AL10" s="31">
        <f>データ!$U$6</f>
        <v>73568</v>
      </c>
      <c r="AM10" s="31"/>
      <c r="AN10" s="31"/>
      <c r="AO10" s="31"/>
      <c r="AP10" s="31"/>
      <c r="AQ10" s="31"/>
      <c r="AR10" s="31"/>
      <c r="AS10" s="31"/>
      <c r="AT10" s="7">
        <f>データ!$V$6</f>
        <v>48.62</v>
      </c>
      <c r="AU10" s="15"/>
      <c r="AV10" s="15"/>
      <c r="AW10" s="15"/>
      <c r="AX10" s="15"/>
      <c r="AY10" s="15"/>
      <c r="AZ10" s="15"/>
      <c r="BA10" s="15"/>
      <c r="BB10" s="29">
        <f>データ!$W$6</f>
        <v>1513.12</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79</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6</v>
      </c>
      <c r="J84" s="12" t="s">
        <v>27</v>
      </c>
      <c r="K84" s="12" t="s">
        <v>49</v>
      </c>
      <c r="L84" s="12" t="s">
        <v>51</v>
      </c>
      <c r="M84" s="12" t="s">
        <v>31</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1rHZe1sszfUJW29bOMicSFBCTAy9UmkSA2lg4KdYDgb9pgRuENxVX38DLofDukdKSoTdP0H24SK2SMaoiyzFBQ==" saltValue="IZI2AGBGqGrxc17D/iwC3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38" right="0.19685039370078738" top="0.19685039370078738" bottom="0.19685039370078738" header="0.19685039370078738" footer="0.19685039370078738"/>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58</v>
      </c>
      <c r="D3" s="72" t="s">
        <v>60</v>
      </c>
      <c r="E3" s="72" t="s">
        <v>2</v>
      </c>
      <c r="F3" s="72" t="s">
        <v>1</v>
      </c>
      <c r="G3" s="72" t="s">
        <v>23</v>
      </c>
      <c r="H3" s="80" t="s">
        <v>28</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61</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63</v>
      </c>
      <c r="BF4" s="90"/>
      <c r="BG4" s="90"/>
      <c r="BH4" s="90"/>
      <c r="BI4" s="90"/>
      <c r="BJ4" s="90"/>
      <c r="BK4" s="90"/>
      <c r="BL4" s="90"/>
      <c r="BM4" s="90"/>
      <c r="BN4" s="90"/>
      <c r="BO4" s="90"/>
      <c r="BP4" s="90" t="s">
        <v>34</v>
      </c>
      <c r="BQ4" s="90"/>
      <c r="BR4" s="90"/>
      <c r="BS4" s="90"/>
      <c r="BT4" s="90"/>
      <c r="BU4" s="90"/>
      <c r="BV4" s="90"/>
      <c r="BW4" s="90"/>
      <c r="BX4" s="90"/>
      <c r="BY4" s="90"/>
      <c r="BZ4" s="90"/>
      <c r="CA4" s="90" t="s">
        <v>64</v>
      </c>
      <c r="CB4" s="90"/>
      <c r="CC4" s="90"/>
      <c r="CD4" s="90"/>
      <c r="CE4" s="90"/>
      <c r="CF4" s="90"/>
      <c r="CG4" s="90"/>
      <c r="CH4" s="90"/>
      <c r="CI4" s="90"/>
      <c r="CJ4" s="90"/>
      <c r="CK4" s="90"/>
      <c r="CL4" s="90" t="s">
        <v>66</v>
      </c>
      <c r="CM4" s="90"/>
      <c r="CN4" s="90"/>
      <c r="CO4" s="90"/>
      <c r="CP4" s="90"/>
      <c r="CQ4" s="90"/>
      <c r="CR4" s="90"/>
      <c r="CS4" s="90"/>
      <c r="CT4" s="90"/>
      <c r="CU4" s="90"/>
      <c r="CV4" s="90"/>
      <c r="CW4" s="90" t="s">
        <v>67</v>
      </c>
      <c r="CX4" s="90"/>
      <c r="CY4" s="90"/>
      <c r="CZ4" s="90"/>
      <c r="DA4" s="90"/>
      <c r="DB4" s="90"/>
      <c r="DC4" s="90"/>
      <c r="DD4" s="90"/>
      <c r="DE4" s="90"/>
      <c r="DF4" s="90"/>
      <c r="DG4" s="90"/>
      <c r="DH4" s="90" t="s">
        <v>68</v>
      </c>
      <c r="DI4" s="90"/>
      <c r="DJ4" s="90"/>
      <c r="DK4" s="90"/>
      <c r="DL4" s="90"/>
      <c r="DM4" s="90"/>
      <c r="DN4" s="90"/>
      <c r="DO4" s="90"/>
      <c r="DP4" s="90"/>
      <c r="DQ4" s="90"/>
      <c r="DR4" s="90"/>
      <c r="DS4" s="90" t="s">
        <v>62</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26</v>
      </c>
      <c r="B5" s="74"/>
      <c r="C5" s="74"/>
      <c r="D5" s="74"/>
      <c r="E5" s="74"/>
      <c r="F5" s="74"/>
      <c r="G5" s="74"/>
      <c r="H5" s="82" t="s">
        <v>57</v>
      </c>
      <c r="I5" s="82" t="s">
        <v>70</v>
      </c>
      <c r="J5" s="82" t="s">
        <v>71</v>
      </c>
      <c r="K5" s="82" t="s">
        <v>72</v>
      </c>
      <c r="L5" s="82" t="s">
        <v>73</v>
      </c>
      <c r="M5" s="82" t="s">
        <v>3</v>
      </c>
      <c r="N5" s="82" t="s">
        <v>74</v>
      </c>
      <c r="O5" s="82" t="s">
        <v>75</v>
      </c>
      <c r="P5" s="82" t="s">
        <v>76</v>
      </c>
      <c r="Q5" s="82" t="s">
        <v>77</v>
      </c>
      <c r="R5" s="82" t="s">
        <v>78</v>
      </c>
      <c r="S5" s="82" t="s">
        <v>80</v>
      </c>
      <c r="T5" s="82" t="s">
        <v>65</v>
      </c>
      <c r="U5" s="82" t="s">
        <v>81</v>
      </c>
      <c r="V5" s="82" t="s">
        <v>82</v>
      </c>
      <c r="W5" s="82" t="s">
        <v>83</v>
      </c>
      <c r="X5" s="82" t="s">
        <v>84</v>
      </c>
      <c r="Y5" s="82" t="s">
        <v>85</v>
      </c>
      <c r="Z5" s="82" t="s">
        <v>86</v>
      </c>
      <c r="AA5" s="82" t="s">
        <v>87</v>
      </c>
      <c r="AB5" s="82" t="s">
        <v>88</v>
      </c>
      <c r="AC5" s="82" t="s">
        <v>90</v>
      </c>
      <c r="AD5" s="82" t="s">
        <v>91</v>
      </c>
      <c r="AE5" s="82" t="s">
        <v>92</v>
      </c>
      <c r="AF5" s="82" t="s">
        <v>93</v>
      </c>
      <c r="AG5" s="82" t="s">
        <v>94</v>
      </c>
      <c r="AH5" s="82" t="s">
        <v>43</v>
      </c>
      <c r="AI5" s="82" t="s">
        <v>84</v>
      </c>
      <c r="AJ5" s="82" t="s">
        <v>85</v>
      </c>
      <c r="AK5" s="82" t="s">
        <v>86</v>
      </c>
      <c r="AL5" s="82" t="s">
        <v>87</v>
      </c>
      <c r="AM5" s="82" t="s">
        <v>88</v>
      </c>
      <c r="AN5" s="82" t="s">
        <v>90</v>
      </c>
      <c r="AO5" s="82" t="s">
        <v>91</v>
      </c>
      <c r="AP5" s="82" t="s">
        <v>92</v>
      </c>
      <c r="AQ5" s="82" t="s">
        <v>93</v>
      </c>
      <c r="AR5" s="82" t="s">
        <v>94</v>
      </c>
      <c r="AS5" s="82" t="s">
        <v>89</v>
      </c>
      <c r="AT5" s="82" t="s">
        <v>84</v>
      </c>
      <c r="AU5" s="82" t="s">
        <v>85</v>
      </c>
      <c r="AV5" s="82" t="s">
        <v>86</v>
      </c>
      <c r="AW5" s="82" t="s">
        <v>87</v>
      </c>
      <c r="AX5" s="82" t="s">
        <v>88</v>
      </c>
      <c r="AY5" s="82" t="s">
        <v>90</v>
      </c>
      <c r="AZ5" s="82" t="s">
        <v>91</v>
      </c>
      <c r="BA5" s="82" t="s">
        <v>92</v>
      </c>
      <c r="BB5" s="82" t="s">
        <v>93</v>
      </c>
      <c r="BC5" s="82" t="s">
        <v>94</v>
      </c>
      <c r="BD5" s="82" t="s">
        <v>89</v>
      </c>
      <c r="BE5" s="82" t="s">
        <v>84</v>
      </c>
      <c r="BF5" s="82" t="s">
        <v>85</v>
      </c>
      <c r="BG5" s="82" t="s">
        <v>86</v>
      </c>
      <c r="BH5" s="82" t="s">
        <v>87</v>
      </c>
      <c r="BI5" s="82" t="s">
        <v>88</v>
      </c>
      <c r="BJ5" s="82" t="s">
        <v>90</v>
      </c>
      <c r="BK5" s="82" t="s">
        <v>91</v>
      </c>
      <c r="BL5" s="82" t="s">
        <v>92</v>
      </c>
      <c r="BM5" s="82" t="s">
        <v>93</v>
      </c>
      <c r="BN5" s="82" t="s">
        <v>94</v>
      </c>
      <c r="BO5" s="82" t="s">
        <v>89</v>
      </c>
      <c r="BP5" s="82" t="s">
        <v>84</v>
      </c>
      <c r="BQ5" s="82" t="s">
        <v>85</v>
      </c>
      <c r="BR5" s="82" t="s">
        <v>86</v>
      </c>
      <c r="BS5" s="82" t="s">
        <v>87</v>
      </c>
      <c r="BT5" s="82" t="s">
        <v>88</v>
      </c>
      <c r="BU5" s="82" t="s">
        <v>90</v>
      </c>
      <c r="BV5" s="82" t="s">
        <v>91</v>
      </c>
      <c r="BW5" s="82" t="s">
        <v>92</v>
      </c>
      <c r="BX5" s="82" t="s">
        <v>93</v>
      </c>
      <c r="BY5" s="82" t="s">
        <v>94</v>
      </c>
      <c r="BZ5" s="82" t="s">
        <v>89</v>
      </c>
      <c r="CA5" s="82" t="s">
        <v>84</v>
      </c>
      <c r="CB5" s="82" t="s">
        <v>85</v>
      </c>
      <c r="CC5" s="82" t="s">
        <v>86</v>
      </c>
      <c r="CD5" s="82" t="s">
        <v>87</v>
      </c>
      <c r="CE5" s="82" t="s">
        <v>88</v>
      </c>
      <c r="CF5" s="82" t="s">
        <v>90</v>
      </c>
      <c r="CG5" s="82" t="s">
        <v>91</v>
      </c>
      <c r="CH5" s="82" t="s">
        <v>92</v>
      </c>
      <c r="CI5" s="82" t="s">
        <v>93</v>
      </c>
      <c r="CJ5" s="82" t="s">
        <v>94</v>
      </c>
      <c r="CK5" s="82" t="s">
        <v>89</v>
      </c>
      <c r="CL5" s="82" t="s">
        <v>84</v>
      </c>
      <c r="CM5" s="82" t="s">
        <v>85</v>
      </c>
      <c r="CN5" s="82" t="s">
        <v>86</v>
      </c>
      <c r="CO5" s="82" t="s">
        <v>87</v>
      </c>
      <c r="CP5" s="82" t="s">
        <v>88</v>
      </c>
      <c r="CQ5" s="82" t="s">
        <v>90</v>
      </c>
      <c r="CR5" s="82" t="s">
        <v>91</v>
      </c>
      <c r="CS5" s="82" t="s">
        <v>92</v>
      </c>
      <c r="CT5" s="82" t="s">
        <v>93</v>
      </c>
      <c r="CU5" s="82" t="s">
        <v>94</v>
      </c>
      <c r="CV5" s="82" t="s">
        <v>89</v>
      </c>
      <c r="CW5" s="82" t="s">
        <v>84</v>
      </c>
      <c r="CX5" s="82" t="s">
        <v>85</v>
      </c>
      <c r="CY5" s="82" t="s">
        <v>86</v>
      </c>
      <c r="CZ5" s="82" t="s">
        <v>87</v>
      </c>
      <c r="DA5" s="82" t="s">
        <v>88</v>
      </c>
      <c r="DB5" s="82" t="s">
        <v>90</v>
      </c>
      <c r="DC5" s="82" t="s">
        <v>91</v>
      </c>
      <c r="DD5" s="82" t="s">
        <v>92</v>
      </c>
      <c r="DE5" s="82" t="s">
        <v>93</v>
      </c>
      <c r="DF5" s="82" t="s">
        <v>94</v>
      </c>
      <c r="DG5" s="82" t="s">
        <v>89</v>
      </c>
      <c r="DH5" s="82" t="s">
        <v>84</v>
      </c>
      <c r="DI5" s="82" t="s">
        <v>85</v>
      </c>
      <c r="DJ5" s="82" t="s">
        <v>86</v>
      </c>
      <c r="DK5" s="82" t="s">
        <v>87</v>
      </c>
      <c r="DL5" s="82" t="s">
        <v>88</v>
      </c>
      <c r="DM5" s="82" t="s">
        <v>90</v>
      </c>
      <c r="DN5" s="82" t="s">
        <v>91</v>
      </c>
      <c r="DO5" s="82" t="s">
        <v>92</v>
      </c>
      <c r="DP5" s="82" t="s">
        <v>93</v>
      </c>
      <c r="DQ5" s="82" t="s">
        <v>94</v>
      </c>
      <c r="DR5" s="82" t="s">
        <v>89</v>
      </c>
      <c r="DS5" s="82" t="s">
        <v>84</v>
      </c>
      <c r="DT5" s="82" t="s">
        <v>85</v>
      </c>
      <c r="DU5" s="82" t="s">
        <v>86</v>
      </c>
      <c r="DV5" s="82" t="s">
        <v>87</v>
      </c>
      <c r="DW5" s="82" t="s">
        <v>88</v>
      </c>
      <c r="DX5" s="82" t="s">
        <v>90</v>
      </c>
      <c r="DY5" s="82" t="s">
        <v>91</v>
      </c>
      <c r="DZ5" s="82" t="s">
        <v>92</v>
      </c>
      <c r="EA5" s="82" t="s">
        <v>93</v>
      </c>
      <c r="EB5" s="82" t="s">
        <v>94</v>
      </c>
      <c r="EC5" s="82" t="s">
        <v>89</v>
      </c>
      <c r="ED5" s="82" t="s">
        <v>84</v>
      </c>
      <c r="EE5" s="82" t="s">
        <v>85</v>
      </c>
      <c r="EF5" s="82" t="s">
        <v>86</v>
      </c>
      <c r="EG5" s="82" t="s">
        <v>87</v>
      </c>
      <c r="EH5" s="82" t="s">
        <v>88</v>
      </c>
      <c r="EI5" s="82" t="s">
        <v>90</v>
      </c>
      <c r="EJ5" s="82" t="s">
        <v>91</v>
      </c>
      <c r="EK5" s="82" t="s">
        <v>92</v>
      </c>
      <c r="EL5" s="82" t="s">
        <v>93</v>
      </c>
      <c r="EM5" s="82" t="s">
        <v>94</v>
      </c>
      <c r="EN5" s="82" t="s">
        <v>89</v>
      </c>
    </row>
    <row r="6" spans="1:144" s="69" customFormat="1">
      <c r="A6" s="70" t="s">
        <v>95</v>
      </c>
      <c r="B6" s="75">
        <f t="shared" ref="B6:W6" si="1">B7</f>
        <v>2019</v>
      </c>
      <c r="C6" s="75">
        <f t="shared" si="1"/>
        <v>222097</v>
      </c>
      <c r="D6" s="75">
        <f t="shared" si="1"/>
        <v>46</v>
      </c>
      <c r="E6" s="75">
        <f t="shared" si="1"/>
        <v>1</v>
      </c>
      <c r="F6" s="75">
        <f t="shared" si="1"/>
        <v>0</v>
      </c>
      <c r="G6" s="75">
        <f t="shared" si="1"/>
        <v>1</v>
      </c>
      <c r="H6" s="75" t="str">
        <f t="shared" si="1"/>
        <v>静岡県　島田市</v>
      </c>
      <c r="I6" s="75" t="str">
        <f t="shared" si="1"/>
        <v>法適用</v>
      </c>
      <c r="J6" s="75" t="str">
        <f t="shared" si="1"/>
        <v>水道事業</v>
      </c>
      <c r="K6" s="75" t="str">
        <f t="shared" si="1"/>
        <v>末端給水事業</v>
      </c>
      <c r="L6" s="75" t="str">
        <f t="shared" si="1"/>
        <v>A4</v>
      </c>
      <c r="M6" s="75" t="str">
        <f t="shared" si="1"/>
        <v>非設置</v>
      </c>
      <c r="N6" s="85" t="str">
        <f t="shared" si="1"/>
        <v>-</v>
      </c>
      <c r="O6" s="85">
        <f t="shared" si="1"/>
        <v>72.72</v>
      </c>
      <c r="P6" s="85">
        <f t="shared" si="1"/>
        <v>75.040000000000006</v>
      </c>
      <c r="Q6" s="85">
        <f t="shared" si="1"/>
        <v>2499</v>
      </c>
      <c r="R6" s="85">
        <f t="shared" si="1"/>
        <v>98282</v>
      </c>
      <c r="S6" s="85">
        <f t="shared" si="1"/>
        <v>315.7</v>
      </c>
      <c r="T6" s="85">
        <f t="shared" si="1"/>
        <v>311.31</v>
      </c>
      <c r="U6" s="85">
        <f t="shared" si="1"/>
        <v>73568</v>
      </c>
      <c r="V6" s="85">
        <f t="shared" si="1"/>
        <v>48.62</v>
      </c>
      <c r="W6" s="85">
        <f t="shared" si="1"/>
        <v>1513.12</v>
      </c>
      <c r="X6" s="91">
        <f t="shared" ref="X6:AG6" si="2">IF(X7="",NA(),X7)</f>
        <v>112.03</v>
      </c>
      <c r="Y6" s="91">
        <f t="shared" si="2"/>
        <v>111.62</v>
      </c>
      <c r="Z6" s="91">
        <f t="shared" si="2"/>
        <v>121.35</v>
      </c>
      <c r="AA6" s="91">
        <f t="shared" si="2"/>
        <v>116.7</v>
      </c>
      <c r="AB6" s="91">
        <f t="shared" si="2"/>
        <v>117.25</v>
      </c>
      <c r="AC6" s="91">
        <f t="shared" si="2"/>
        <v>112.69</v>
      </c>
      <c r="AD6" s="91">
        <f t="shared" si="2"/>
        <v>113.16</v>
      </c>
      <c r="AE6" s="91">
        <f t="shared" si="2"/>
        <v>112.15</v>
      </c>
      <c r="AF6" s="91">
        <f t="shared" si="2"/>
        <v>111.44</v>
      </c>
      <c r="AG6" s="91">
        <f t="shared" si="2"/>
        <v>111.17</v>
      </c>
      <c r="AH6" s="85" t="str">
        <f>IF(AH7="","",IF(AH7="-","【-】","【"&amp;SUBSTITUTE(TEXT(AH7,"#,##0.00"),"-","△")&amp;"】"))</f>
        <v>【112.01】</v>
      </c>
      <c r="AI6" s="85">
        <f t="shared" ref="AI6:AR6" si="3">IF(AI7="",NA(),AI7)</f>
        <v>0</v>
      </c>
      <c r="AJ6" s="85">
        <f t="shared" si="3"/>
        <v>0</v>
      </c>
      <c r="AK6" s="85">
        <f t="shared" si="3"/>
        <v>0</v>
      </c>
      <c r="AL6" s="85">
        <f t="shared" si="3"/>
        <v>0</v>
      </c>
      <c r="AM6" s="85">
        <f t="shared" si="3"/>
        <v>0</v>
      </c>
      <c r="AN6" s="91">
        <f t="shared" si="3"/>
        <v>0.54</v>
      </c>
      <c r="AO6" s="91">
        <f t="shared" si="3"/>
        <v>0.68</v>
      </c>
      <c r="AP6" s="91">
        <f t="shared" si="3"/>
        <v>1</v>
      </c>
      <c r="AQ6" s="91">
        <f t="shared" si="3"/>
        <v>1.03</v>
      </c>
      <c r="AR6" s="91">
        <f t="shared" si="3"/>
        <v>0.78</v>
      </c>
      <c r="AS6" s="85" t="str">
        <f>IF(AS7="","",IF(AS7="-","【-】","【"&amp;SUBSTITUTE(TEXT(AS7,"#,##0.00"),"-","△")&amp;"】"))</f>
        <v>【1.08】</v>
      </c>
      <c r="AT6" s="91">
        <f t="shared" ref="AT6:BC6" si="4">IF(AT7="",NA(),AT7)</f>
        <v>363.77</v>
      </c>
      <c r="AU6" s="91">
        <f t="shared" si="4"/>
        <v>491.05</v>
      </c>
      <c r="AV6" s="91">
        <f t="shared" si="4"/>
        <v>502.77</v>
      </c>
      <c r="AW6" s="91">
        <f t="shared" si="4"/>
        <v>515.35</v>
      </c>
      <c r="AX6" s="91">
        <f t="shared" si="4"/>
        <v>495.07</v>
      </c>
      <c r="AY6" s="91">
        <f t="shared" si="4"/>
        <v>346.59</v>
      </c>
      <c r="AZ6" s="91">
        <f t="shared" si="4"/>
        <v>357.82</v>
      </c>
      <c r="BA6" s="91">
        <f t="shared" si="4"/>
        <v>355.5</v>
      </c>
      <c r="BB6" s="91">
        <f t="shared" si="4"/>
        <v>349.83</v>
      </c>
      <c r="BC6" s="91">
        <f t="shared" si="4"/>
        <v>360.86</v>
      </c>
      <c r="BD6" s="85" t="str">
        <f>IF(BD7="","",IF(BD7="-","【-】","【"&amp;SUBSTITUTE(TEXT(BD7,"#,##0.00"),"-","△")&amp;"】"))</f>
        <v>【264.97】</v>
      </c>
      <c r="BE6" s="91">
        <f t="shared" ref="BE6:BN6" si="5">IF(BE7="",NA(),BE7)</f>
        <v>163.89</v>
      </c>
      <c r="BF6" s="91">
        <f t="shared" si="5"/>
        <v>172.2</v>
      </c>
      <c r="BG6" s="91">
        <f t="shared" si="5"/>
        <v>172.85</v>
      </c>
      <c r="BH6" s="91">
        <f t="shared" si="5"/>
        <v>175.3</v>
      </c>
      <c r="BI6" s="91">
        <f t="shared" si="5"/>
        <v>188.14</v>
      </c>
      <c r="BJ6" s="91">
        <f t="shared" si="5"/>
        <v>312.02999999999997</v>
      </c>
      <c r="BK6" s="91">
        <f t="shared" si="5"/>
        <v>307.45999999999998</v>
      </c>
      <c r="BL6" s="91">
        <f t="shared" si="5"/>
        <v>312.58</v>
      </c>
      <c r="BM6" s="91">
        <f t="shared" si="5"/>
        <v>314.87</v>
      </c>
      <c r="BN6" s="91">
        <f t="shared" si="5"/>
        <v>309.27999999999997</v>
      </c>
      <c r="BO6" s="85" t="str">
        <f>IF(BO7="","",IF(BO7="-","【-】","【"&amp;SUBSTITUTE(TEXT(BO7,"#,##0.00"),"-","△")&amp;"】"))</f>
        <v>【266.61】</v>
      </c>
      <c r="BP6" s="91">
        <f t="shared" ref="BP6:BY6" si="6">IF(BP7="",NA(),BP7)</f>
        <v>111.62</v>
      </c>
      <c r="BQ6" s="91">
        <f t="shared" si="6"/>
        <v>110.74</v>
      </c>
      <c r="BR6" s="91">
        <f t="shared" si="6"/>
        <v>121.72</v>
      </c>
      <c r="BS6" s="91">
        <f t="shared" si="6"/>
        <v>116.93</v>
      </c>
      <c r="BT6" s="91">
        <f t="shared" si="6"/>
        <v>117.37</v>
      </c>
      <c r="BU6" s="91">
        <f t="shared" si="6"/>
        <v>105.71</v>
      </c>
      <c r="BV6" s="91">
        <f t="shared" si="6"/>
        <v>106.01</v>
      </c>
      <c r="BW6" s="91">
        <f t="shared" si="6"/>
        <v>104.57</v>
      </c>
      <c r="BX6" s="91">
        <f t="shared" si="6"/>
        <v>103.54</v>
      </c>
      <c r="BY6" s="91">
        <f t="shared" si="6"/>
        <v>103.32</v>
      </c>
      <c r="BZ6" s="85" t="str">
        <f>IF(BZ7="","",IF(BZ7="-","【-】","【"&amp;SUBSTITUTE(TEXT(BZ7,"#,##0.00"),"-","△")&amp;"】"))</f>
        <v>【103.24】</v>
      </c>
      <c r="CA6" s="91">
        <f t="shared" ref="CA6:CJ6" si="7">IF(CA7="",NA(),CA7)</f>
        <v>96.78</v>
      </c>
      <c r="CB6" s="91">
        <f t="shared" si="7"/>
        <v>101.63</v>
      </c>
      <c r="CC6" s="91">
        <f t="shared" si="7"/>
        <v>96.32</v>
      </c>
      <c r="CD6" s="91">
        <f t="shared" si="7"/>
        <v>104.26</v>
      </c>
      <c r="CE6" s="91">
        <f t="shared" si="7"/>
        <v>106.64</v>
      </c>
      <c r="CF6" s="91">
        <f t="shared" si="7"/>
        <v>162.15</v>
      </c>
      <c r="CG6" s="91">
        <f t="shared" si="7"/>
        <v>162.24</v>
      </c>
      <c r="CH6" s="91">
        <f t="shared" si="7"/>
        <v>165.47</v>
      </c>
      <c r="CI6" s="91">
        <f t="shared" si="7"/>
        <v>167.46</v>
      </c>
      <c r="CJ6" s="91">
        <f t="shared" si="7"/>
        <v>168.56</v>
      </c>
      <c r="CK6" s="85" t="str">
        <f>IF(CK7="","",IF(CK7="-","【-】","【"&amp;SUBSTITUTE(TEXT(CK7,"#,##0.00"),"-","△")&amp;"】"))</f>
        <v>【168.38】</v>
      </c>
      <c r="CL6" s="91">
        <f t="shared" ref="CL6:CU6" si="8">IF(CL7="",NA(),CL7)</f>
        <v>83.16</v>
      </c>
      <c r="CM6" s="91">
        <f t="shared" si="8"/>
        <v>73.03</v>
      </c>
      <c r="CN6" s="91">
        <f t="shared" si="8"/>
        <v>74.06</v>
      </c>
      <c r="CO6" s="91">
        <f t="shared" si="8"/>
        <v>73.959999999999994</v>
      </c>
      <c r="CP6" s="91">
        <f t="shared" si="8"/>
        <v>73.56</v>
      </c>
      <c r="CQ6" s="91">
        <f t="shared" si="8"/>
        <v>59.34</v>
      </c>
      <c r="CR6" s="91">
        <f t="shared" si="8"/>
        <v>59.11</v>
      </c>
      <c r="CS6" s="91">
        <f t="shared" si="8"/>
        <v>59.74</v>
      </c>
      <c r="CT6" s="91">
        <f t="shared" si="8"/>
        <v>59.46</v>
      </c>
      <c r="CU6" s="91">
        <f t="shared" si="8"/>
        <v>59.51</v>
      </c>
      <c r="CV6" s="85" t="str">
        <f>IF(CV7="","",IF(CV7="-","【-】","【"&amp;SUBSTITUTE(TEXT(CV7,"#,##0.00"),"-","△")&amp;"】"))</f>
        <v>【60.00】</v>
      </c>
      <c r="CW6" s="91">
        <f t="shared" ref="CW6:DF6" si="9">IF(CW7="",NA(),CW7)</f>
        <v>78.97</v>
      </c>
      <c r="CX6" s="91">
        <f t="shared" si="9"/>
        <v>77.05</v>
      </c>
      <c r="CY6" s="91">
        <f t="shared" si="9"/>
        <v>76.099999999999994</v>
      </c>
      <c r="CZ6" s="91">
        <f t="shared" si="9"/>
        <v>75.510000000000005</v>
      </c>
      <c r="DA6" s="91">
        <f t="shared" si="9"/>
        <v>74.97</v>
      </c>
      <c r="DB6" s="91">
        <f t="shared" si="9"/>
        <v>87.74</v>
      </c>
      <c r="DC6" s="91">
        <f t="shared" si="9"/>
        <v>87.91</v>
      </c>
      <c r="DD6" s="91">
        <f t="shared" si="9"/>
        <v>87.28</v>
      </c>
      <c r="DE6" s="91">
        <f t="shared" si="9"/>
        <v>87.41</v>
      </c>
      <c r="DF6" s="91">
        <f t="shared" si="9"/>
        <v>87.08</v>
      </c>
      <c r="DG6" s="85" t="str">
        <f>IF(DG7="","",IF(DG7="-","【-】","【"&amp;SUBSTITUTE(TEXT(DG7,"#,##0.00"),"-","△")&amp;"】"))</f>
        <v>【89.80】</v>
      </c>
      <c r="DH6" s="91">
        <f t="shared" ref="DH6:DQ6" si="10">IF(DH7="",NA(),DH7)</f>
        <v>43.97</v>
      </c>
      <c r="DI6" s="91">
        <f t="shared" si="10"/>
        <v>44.19</v>
      </c>
      <c r="DJ6" s="91">
        <f t="shared" si="10"/>
        <v>45.19</v>
      </c>
      <c r="DK6" s="91">
        <f t="shared" si="10"/>
        <v>45.85</v>
      </c>
      <c r="DL6" s="91">
        <f t="shared" si="10"/>
        <v>45.61</v>
      </c>
      <c r="DM6" s="91">
        <f t="shared" si="10"/>
        <v>46.27</v>
      </c>
      <c r="DN6" s="91">
        <f t="shared" si="10"/>
        <v>46.88</v>
      </c>
      <c r="DO6" s="91">
        <f t="shared" si="10"/>
        <v>46.94</v>
      </c>
      <c r="DP6" s="91">
        <f t="shared" si="10"/>
        <v>47.62</v>
      </c>
      <c r="DQ6" s="91">
        <f t="shared" si="10"/>
        <v>48.55</v>
      </c>
      <c r="DR6" s="85" t="str">
        <f>IF(DR7="","",IF(DR7="-","【-】","【"&amp;SUBSTITUTE(TEXT(DR7,"#,##0.00"),"-","△")&amp;"】"))</f>
        <v>【49.59】</v>
      </c>
      <c r="DS6" s="91">
        <f t="shared" ref="DS6:EB6" si="11">IF(DS7="",NA(),DS7)</f>
        <v>28.4</v>
      </c>
      <c r="DT6" s="91">
        <f t="shared" si="11"/>
        <v>29.2</v>
      </c>
      <c r="DU6" s="91">
        <f t="shared" si="11"/>
        <v>35.1</v>
      </c>
      <c r="DV6" s="91">
        <f t="shared" si="11"/>
        <v>35.020000000000003</v>
      </c>
      <c r="DW6" s="91">
        <f t="shared" si="11"/>
        <v>38.97</v>
      </c>
      <c r="DX6" s="91">
        <f t="shared" si="11"/>
        <v>10.93</v>
      </c>
      <c r="DY6" s="91">
        <f t="shared" si="11"/>
        <v>13.39</v>
      </c>
      <c r="DZ6" s="91">
        <f t="shared" si="11"/>
        <v>14.48</v>
      </c>
      <c r="EA6" s="91">
        <f t="shared" si="11"/>
        <v>16.27</v>
      </c>
      <c r="EB6" s="91">
        <f t="shared" si="11"/>
        <v>17.11</v>
      </c>
      <c r="EC6" s="85" t="str">
        <f>IF(EC7="","",IF(EC7="-","【-】","【"&amp;SUBSTITUTE(TEXT(EC7,"#,##0.00"),"-","△")&amp;"】"))</f>
        <v>【19.44】</v>
      </c>
      <c r="ED6" s="91">
        <f t="shared" ref="ED6:EM6" si="12">IF(ED7="",NA(),ED7)</f>
        <v>0.69</v>
      </c>
      <c r="EE6" s="91">
        <f t="shared" si="12"/>
        <v>1.1200000000000001</v>
      </c>
      <c r="EF6" s="91">
        <f t="shared" si="12"/>
        <v>0.82</v>
      </c>
      <c r="EG6" s="91">
        <f t="shared" si="12"/>
        <v>0.92</v>
      </c>
      <c r="EH6" s="91">
        <f t="shared" si="12"/>
        <v>1.4</v>
      </c>
      <c r="EI6" s="91">
        <f t="shared" si="12"/>
        <v>0.71</v>
      </c>
      <c r="EJ6" s="91">
        <f t="shared" si="12"/>
        <v>0.71</v>
      </c>
      <c r="EK6" s="91">
        <f t="shared" si="12"/>
        <v>0.75</v>
      </c>
      <c r="EL6" s="91">
        <f t="shared" si="12"/>
        <v>0.63</v>
      </c>
      <c r="EM6" s="91">
        <f t="shared" si="12"/>
        <v>0.63</v>
      </c>
      <c r="EN6" s="85" t="str">
        <f>IF(EN7="","",IF(EN7="-","【-】","【"&amp;SUBSTITUTE(TEXT(EN7,"#,##0.00"),"-","△")&amp;"】"))</f>
        <v>【0.68】</v>
      </c>
    </row>
    <row r="7" spans="1:144" s="69" customFormat="1">
      <c r="A7" s="70"/>
      <c r="B7" s="76">
        <v>2019</v>
      </c>
      <c r="C7" s="76">
        <v>222097</v>
      </c>
      <c r="D7" s="76">
        <v>46</v>
      </c>
      <c r="E7" s="76">
        <v>1</v>
      </c>
      <c r="F7" s="76">
        <v>0</v>
      </c>
      <c r="G7" s="76">
        <v>1</v>
      </c>
      <c r="H7" s="76" t="s">
        <v>32</v>
      </c>
      <c r="I7" s="76" t="s">
        <v>96</v>
      </c>
      <c r="J7" s="76" t="s">
        <v>97</v>
      </c>
      <c r="K7" s="76" t="s">
        <v>98</v>
      </c>
      <c r="L7" s="76" t="s">
        <v>59</v>
      </c>
      <c r="M7" s="76" t="s">
        <v>13</v>
      </c>
      <c r="N7" s="86" t="s">
        <v>99</v>
      </c>
      <c r="O7" s="86">
        <v>72.72</v>
      </c>
      <c r="P7" s="86">
        <v>75.040000000000006</v>
      </c>
      <c r="Q7" s="86">
        <v>2499</v>
      </c>
      <c r="R7" s="86">
        <v>98282</v>
      </c>
      <c r="S7" s="86">
        <v>315.7</v>
      </c>
      <c r="T7" s="86">
        <v>311.31</v>
      </c>
      <c r="U7" s="86">
        <v>73568</v>
      </c>
      <c r="V7" s="86">
        <v>48.62</v>
      </c>
      <c r="W7" s="86">
        <v>1513.12</v>
      </c>
      <c r="X7" s="86">
        <v>112.03</v>
      </c>
      <c r="Y7" s="86">
        <v>111.62</v>
      </c>
      <c r="Z7" s="86">
        <v>121.35</v>
      </c>
      <c r="AA7" s="86">
        <v>116.7</v>
      </c>
      <c r="AB7" s="86">
        <v>117.25</v>
      </c>
      <c r="AC7" s="86">
        <v>112.69</v>
      </c>
      <c r="AD7" s="86">
        <v>113.16</v>
      </c>
      <c r="AE7" s="86">
        <v>112.15</v>
      </c>
      <c r="AF7" s="86">
        <v>111.44</v>
      </c>
      <c r="AG7" s="86">
        <v>111.17</v>
      </c>
      <c r="AH7" s="86">
        <v>112.01</v>
      </c>
      <c r="AI7" s="86">
        <v>0</v>
      </c>
      <c r="AJ7" s="86">
        <v>0</v>
      </c>
      <c r="AK7" s="86">
        <v>0</v>
      </c>
      <c r="AL7" s="86">
        <v>0</v>
      </c>
      <c r="AM7" s="86">
        <v>0</v>
      </c>
      <c r="AN7" s="86">
        <v>0.54</v>
      </c>
      <c r="AO7" s="86">
        <v>0.68</v>
      </c>
      <c r="AP7" s="86">
        <v>1</v>
      </c>
      <c r="AQ7" s="86">
        <v>1.03</v>
      </c>
      <c r="AR7" s="86">
        <v>0.78</v>
      </c>
      <c r="AS7" s="86">
        <v>1.08</v>
      </c>
      <c r="AT7" s="86">
        <v>363.77</v>
      </c>
      <c r="AU7" s="86">
        <v>491.05</v>
      </c>
      <c r="AV7" s="86">
        <v>502.77</v>
      </c>
      <c r="AW7" s="86">
        <v>515.35</v>
      </c>
      <c r="AX7" s="86">
        <v>495.07</v>
      </c>
      <c r="AY7" s="86">
        <v>346.59</v>
      </c>
      <c r="AZ7" s="86">
        <v>357.82</v>
      </c>
      <c r="BA7" s="86">
        <v>355.5</v>
      </c>
      <c r="BB7" s="86">
        <v>349.83</v>
      </c>
      <c r="BC7" s="86">
        <v>360.86</v>
      </c>
      <c r="BD7" s="86">
        <v>264.97000000000003</v>
      </c>
      <c r="BE7" s="86">
        <v>163.89</v>
      </c>
      <c r="BF7" s="86">
        <v>172.2</v>
      </c>
      <c r="BG7" s="86">
        <v>172.85</v>
      </c>
      <c r="BH7" s="86">
        <v>175.3</v>
      </c>
      <c r="BI7" s="86">
        <v>188.14</v>
      </c>
      <c r="BJ7" s="86">
        <v>312.02999999999997</v>
      </c>
      <c r="BK7" s="86">
        <v>307.45999999999998</v>
      </c>
      <c r="BL7" s="86">
        <v>312.58</v>
      </c>
      <c r="BM7" s="86">
        <v>314.87</v>
      </c>
      <c r="BN7" s="86">
        <v>309.27999999999997</v>
      </c>
      <c r="BO7" s="86">
        <v>266.61</v>
      </c>
      <c r="BP7" s="86">
        <v>111.62</v>
      </c>
      <c r="BQ7" s="86">
        <v>110.74</v>
      </c>
      <c r="BR7" s="86">
        <v>121.72</v>
      </c>
      <c r="BS7" s="86">
        <v>116.93</v>
      </c>
      <c r="BT7" s="86">
        <v>117.37</v>
      </c>
      <c r="BU7" s="86">
        <v>105.71</v>
      </c>
      <c r="BV7" s="86">
        <v>106.01</v>
      </c>
      <c r="BW7" s="86">
        <v>104.57</v>
      </c>
      <c r="BX7" s="86">
        <v>103.54</v>
      </c>
      <c r="BY7" s="86">
        <v>103.32</v>
      </c>
      <c r="BZ7" s="86">
        <v>103.24</v>
      </c>
      <c r="CA7" s="86">
        <v>96.78</v>
      </c>
      <c r="CB7" s="86">
        <v>101.63</v>
      </c>
      <c r="CC7" s="86">
        <v>96.32</v>
      </c>
      <c r="CD7" s="86">
        <v>104.26</v>
      </c>
      <c r="CE7" s="86">
        <v>106.64</v>
      </c>
      <c r="CF7" s="86">
        <v>162.15</v>
      </c>
      <c r="CG7" s="86">
        <v>162.24</v>
      </c>
      <c r="CH7" s="86">
        <v>165.47</v>
      </c>
      <c r="CI7" s="86">
        <v>167.46</v>
      </c>
      <c r="CJ7" s="86">
        <v>168.56</v>
      </c>
      <c r="CK7" s="86">
        <v>168.38</v>
      </c>
      <c r="CL7" s="86">
        <v>83.16</v>
      </c>
      <c r="CM7" s="86">
        <v>73.03</v>
      </c>
      <c r="CN7" s="86">
        <v>74.06</v>
      </c>
      <c r="CO7" s="86">
        <v>73.959999999999994</v>
      </c>
      <c r="CP7" s="86">
        <v>73.56</v>
      </c>
      <c r="CQ7" s="86">
        <v>59.34</v>
      </c>
      <c r="CR7" s="86">
        <v>59.11</v>
      </c>
      <c r="CS7" s="86">
        <v>59.74</v>
      </c>
      <c r="CT7" s="86">
        <v>59.46</v>
      </c>
      <c r="CU7" s="86">
        <v>59.51</v>
      </c>
      <c r="CV7" s="86">
        <v>60</v>
      </c>
      <c r="CW7" s="86">
        <v>78.97</v>
      </c>
      <c r="CX7" s="86">
        <v>77.05</v>
      </c>
      <c r="CY7" s="86">
        <v>76.099999999999994</v>
      </c>
      <c r="CZ7" s="86">
        <v>75.510000000000005</v>
      </c>
      <c r="DA7" s="86">
        <v>74.97</v>
      </c>
      <c r="DB7" s="86">
        <v>87.74</v>
      </c>
      <c r="DC7" s="86">
        <v>87.91</v>
      </c>
      <c r="DD7" s="86">
        <v>87.28</v>
      </c>
      <c r="DE7" s="86">
        <v>87.41</v>
      </c>
      <c r="DF7" s="86">
        <v>87.08</v>
      </c>
      <c r="DG7" s="86">
        <v>89.8</v>
      </c>
      <c r="DH7" s="86">
        <v>43.97</v>
      </c>
      <c r="DI7" s="86">
        <v>44.19</v>
      </c>
      <c r="DJ7" s="86">
        <v>45.19</v>
      </c>
      <c r="DK7" s="86">
        <v>45.85</v>
      </c>
      <c r="DL7" s="86">
        <v>45.61</v>
      </c>
      <c r="DM7" s="86">
        <v>46.27</v>
      </c>
      <c r="DN7" s="86">
        <v>46.88</v>
      </c>
      <c r="DO7" s="86">
        <v>46.94</v>
      </c>
      <c r="DP7" s="86">
        <v>47.62</v>
      </c>
      <c r="DQ7" s="86">
        <v>48.55</v>
      </c>
      <c r="DR7" s="86">
        <v>49.59</v>
      </c>
      <c r="DS7" s="86">
        <v>28.4</v>
      </c>
      <c r="DT7" s="86">
        <v>29.2</v>
      </c>
      <c r="DU7" s="86">
        <v>35.1</v>
      </c>
      <c r="DV7" s="86">
        <v>35.020000000000003</v>
      </c>
      <c r="DW7" s="86">
        <v>38.97</v>
      </c>
      <c r="DX7" s="86">
        <v>10.93</v>
      </c>
      <c r="DY7" s="86">
        <v>13.39</v>
      </c>
      <c r="DZ7" s="86">
        <v>14.48</v>
      </c>
      <c r="EA7" s="86">
        <v>16.27</v>
      </c>
      <c r="EB7" s="86">
        <v>17.11</v>
      </c>
      <c r="EC7" s="86">
        <v>19.440000000000001</v>
      </c>
      <c r="ED7" s="86">
        <v>0.69</v>
      </c>
      <c r="EE7" s="86">
        <v>1.1200000000000001</v>
      </c>
      <c r="EF7" s="86">
        <v>0.82</v>
      </c>
      <c r="EG7" s="86">
        <v>0.92</v>
      </c>
      <c r="EH7" s="86">
        <v>1.4</v>
      </c>
      <c r="EI7" s="86">
        <v>0.71</v>
      </c>
      <c r="EJ7" s="86">
        <v>0.71</v>
      </c>
      <c r="EK7" s="86">
        <v>0.75</v>
      </c>
      <c r="EL7" s="86">
        <v>0.63</v>
      </c>
      <c r="EM7" s="86">
        <v>0.63</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2021-01-24T07:51:59Z</cp:lastPrinted>
  <dcterms:created xsi:type="dcterms:W3CDTF">2020-12-04T02:09:29Z</dcterms:created>
  <dcterms:modified xsi:type="dcterms:W3CDTF">2021-01-29T02:58:05Z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2021-01-29T02:58:05Z</vt:filetime>
  </property>
</Properties>
</file>