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EA191~1\APPDATA\LOCAL\TEMP\SOWDIR0\"/>
    </mc:Choice>
  </mc:AlternateContent>
  <workbookProtection workbookAlgorithmName="SHA-512" workbookHashValue="ltYNZcfeUt4goXZ1zo1gc7o7mTtaREU0ERdNlkEZbDVmBxRsblKquzV2Kgzs4s0keOKp7wcz/9hvimGpR7W8FA==" workbookSaltValue="VLgk/WeTeBpBiH3+fR68U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<sst xmlns="http://schemas.openxmlformats.org/spreadsheetml/2006/main" count="236" uniqueCount="121">
  <si>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</si>
  <si>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</si>
  <si>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</si>
  <si>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</si>
  <si>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</si>
  <si>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</si>
  <si>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</si>
  <si>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</si>
  <si>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</si>
  <si>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</si>
  <si>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</si>
  <si>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</si>
  <si>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</si>
  <si>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</si>
  <si>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</si>
  <si>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</si>
  <si>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</si>
  <si>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</si>
  <si>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</si>
  <si>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</si>
  <si>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</si>
  <si>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</si>
  <si>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</si>
  <si>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</si>
  <si>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</si>
  <si>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</si>
  <si>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</si>
  <si>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</si>
  <si>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</si>
  <si>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</si>
  <si>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</si>
  <si>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</si>
  <si>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</si>
  <si>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</si>
  <si>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</si>
  <si>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</si>
  <si>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</si>
  <si>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</si>
  <si>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</si>
  <si>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</si>
  <si>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</si>
  <si>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</si>
  <si>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</si>
  <si>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</si>
  <si>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</si>
  <si>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</si>
  <si>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</si>
  <si>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</si>
  <si>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</si>
  <si>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</si>
  <si>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</si>
  <si>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</si>
  <si>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</si>
  <si>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</si>
  <si>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</si>
  <si>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</si>
  <si>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</si>
  <si>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</si>
  <si>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</si>
  <si>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</si>
  <si>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</si>
  <si>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</si>
  <si>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</si>
  <si>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</si>
  <si>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</si>
  <si>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</si>
  <si>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</si>
  <si>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</si>
  <si>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</si>
  <si>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</si>
  <si>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</si>
  <si>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</si>
  <si>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</si>
  <si>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</si>
  <si>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</si>
  <si>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</si>
  <si>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</si>
  <si>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</si>
  <si>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</si>
  <si>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</si>
  <si>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</si>
  <si>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</si>
  <si>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</si>
  <si>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</si>
  <si>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</si>
  <si>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</si>
  <si>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</si>
  <si>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</si>
  <si>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</si>
  <si>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</si>
  <si>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</si>
  <si>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</si>
  <si>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</si>
  <si>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</si>
  <si>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</si>
  <si>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</si>
  <si>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</si>
  <si>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</si>
  <si>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</si>
  <si>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島田市</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</si>
  <si>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</si>
  <si>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</si>
  <si>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</si>
  <si>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</si>
  <si>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</si>
  <si>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</si>
  <si>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</si>
  <si>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</si>
  <si>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</si>
  <si>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</si>
  <si>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</si>
  <si>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</si>
  <si>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</si>
  <si>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</si>
  <si>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</si>
  <si>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</si>
  <si>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</si>
  <si>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</si>
  <si>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「①有形固定資産減価償却率」、「②管渠老朽化率」については、法非適用企業であるため該当数値がありません。
　「③管渠改善率」は、当該年度に更新した管渠延長の割合を表した指標で、管渠の更新ペースや状況を把握できるものですが、当市の管渠については、最も古いものでも25年と新しく更新時期に至っていないため、該当数値がありません。
　しかし、下水道管の老朽化は年々進んでいくため、今後はストックマネジメント手法を取り入れた更新計画を策定し、施設の適正な維持管理に努めていく必要があります。
</t>
    <phoneticPr fontId="4"/>
  </si>
  <si>
    <t>　当事業は、施設も新しく老朽化が進んでいないうえ、施設能力に対し整備が進んでいないため、施設利用率が低くなり、汚水処理原価は高いものとなっています。また、料金収入にも結びついていないため経費回収率も低くなっています。
　今後は、経営戦略、アクションプラン及びストックマネジメント計画に基づき、効率的かつ計画的に下水道管や処理場の整備をすすめ、自立的かつ安定的な経営を実現していく必要があります。</t>
    <rPh sb="114" eb="116">
      <t>ケイエイ</t>
    </rPh>
    <rPh sb="116" eb="118">
      <t>センリャク</t>
    </rPh>
    <rPh sb="127" eb="128">
      <t>オヨ</t>
    </rPh>
    <rPh sb="139" eb="141">
      <t>ケイカク</t>
    </rPh>
    <rPh sb="142" eb="143">
      <t>モト</t>
    </rPh>
    <rPh sb="151" eb="154">
      <t>ケイカクテキ</t>
    </rPh>
    <rPh sb="155" eb="158">
      <t>ゲスイドウ</t>
    </rPh>
    <rPh sb="158" eb="159">
      <t>カン</t>
    </rPh>
    <rPh sb="160" eb="163">
      <t>ショリジョウ</t>
    </rPh>
    <rPh sb="171" eb="174">
      <t>ジリツテキ</t>
    </rPh>
    <rPh sb="176" eb="179">
      <t>アンテイテキ</t>
    </rPh>
    <rPh sb="180" eb="182">
      <t>ケイエイ</t>
    </rPh>
    <rPh sb="183" eb="185">
      <t>ジツゲン</t>
    </rPh>
    <phoneticPr fontId="4"/>
  </si>
  <si>
    <t xml:space="preserve">  単年度収支を表す「①収益的収支比率」は、黒字であることを示す100％を下回り75%前後で推移しています。これは事業規模に対し地方債償還金の割合が高いことが影響しています。なお、平成30年度は、前年度からの繰越金を財源の一部として充てたため例年に比べ低くなっています。また、令和元年度は一般会計繰入金が多かったため例年に比べ高くなっています。 
　「②累積欠損金率」、「③流動比率」については、法非適用企業であるため該当数値がありません。
　当市の下水道事業は、供用開始後25年経過しましたが、国等の補助の範囲内での整備に努め、それに比例した企業債の借入れのみを行っているため、事業規模と起債に抑制がかかり、企業債残高が少なく「④企業債残高対事業規模比率」は類似団体に比べ低く抑えられています。
　一方、その影響で管渠整備が進んでいないことから使用料収入が伸びないため、使用料で回収すべき経費の不足分については一般会計からの繰入に依存せざるを得ず「⑤経費回収率」は低くなり、流入量も増えていないため「⑦施設利用率」が低くなっています。また、薬品などの直接的な汚水処理費は抑えられてはいますが、全体の維持管理費や処理場の資本費等は処理量の大小に関わらず必要であることから「⑥汚水処理原価」は類似団体と比べ高いものとなってます。
　「⑧水洗化率」は、年度末に処理区域の拡大の公示をおこなうことから算定時に接続が難しい区域が生じていることが影響し、82％前後で推移しておりますが、令和元年度は供用開始区域が例年よりも広かったため、さらに数値が低くなっています。</t>
    <rPh sb="90" eb="92">
      <t>ヘイセイ</t>
    </rPh>
    <rPh sb="94" eb="96">
      <t>ネンド</t>
    </rPh>
    <rPh sb="98" eb="101">
      <t>ゼンネンド</t>
    </rPh>
    <rPh sb="104" eb="106">
      <t>クリコシ</t>
    </rPh>
    <rPh sb="106" eb="107">
      <t>キン</t>
    </rPh>
    <rPh sb="108" eb="110">
      <t>ザイゲン</t>
    </rPh>
    <rPh sb="111" eb="113">
      <t>イチブ</t>
    </rPh>
    <rPh sb="116" eb="117">
      <t>ア</t>
    </rPh>
    <rPh sb="121" eb="123">
      <t>レイネン</t>
    </rPh>
    <rPh sb="124" eb="125">
      <t>クラ</t>
    </rPh>
    <rPh sb="126" eb="127">
      <t>ヒク</t>
    </rPh>
    <rPh sb="138" eb="140">
      <t>レイワ</t>
    </rPh>
    <rPh sb="140" eb="142">
      <t>ガンネン</t>
    </rPh>
    <rPh sb="142" eb="143">
      <t>ド</t>
    </rPh>
    <rPh sb="144" eb="146">
      <t>イッパン</t>
    </rPh>
    <rPh sb="146" eb="148">
      <t>カイケイ</t>
    </rPh>
    <rPh sb="148" eb="150">
      <t>クリイレ</t>
    </rPh>
    <rPh sb="150" eb="151">
      <t>キン</t>
    </rPh>
    <rPh sb="152" eb="153">
      <t>オオ</t>
    </rPh>
    <rPh sb="158" eb="160">
      <t>レイネン</t>
    </rPh>
    <rPh sb="161" eb="162">
      <t>クラ</t>
    </rPh>
    <rPh sb="163" eb="164">
      <t>タカ</t>
    </rPh>
    <rPh sb="290" eb="292">
      <t>ジギョウ</t>
    </rPh>
    <rPh sb="292" eb="294">
      <t>キボ</t>
    </rPh>
    <rPh sb="295" eb="297">
      <t>キサイ</t>
    </rPh>
    <rPh sb="298" eb="300">
      <t>ヨクセイ</t>
    </rPh>
    <rPh sb="321" eb="322">
      <t>タイ</t>
    </rPh>
    <rPh sb="386" eb="389">
      <t>シヨウリョウ</t>
    </rPh>
    <rPh sb="390" eb="392">
      <t>カイシュウ</t>
    </rPh>
    <rPh sb="395" eb="397">
      <t>ケイヒ</t>
    </rPh>
    <rPh sb="398" eb="401">
      <t>フソクブン</t>
    </rPh>
    <rPh sb="406" eb="408">
      <t>イッパン</t>
    </rPh>
    <rPh sb="408" eb="410">
      <t>カイケイ</t>
    </rPh>
    <rPh sb="413" eb="415">
      <t>クリイレ</t>
    </rPh>
    <rPh sb="416" eb="418">
      <t>イゾン</t>
    </rPh>
    <rPh sb="422" eb="423">
      <t>エ</t>
    </rPh>
    <rPh sb="513" eb="514">
      <t>ナド</t>
    </rPh>
    <rPh sb="515" eb="517">
      <t>ショリ</t>
    </rPh>
    <rPh sb="517" eb="518">
      <t>リョウ</t>
    </rPh>
    <rPh sb="519" eb="521">
      <t>ダイショウ</t>
    </rPh>
    <rPh sb="522" eb="523">
      <t>カカ</t>
    </rPh>
    <rPh sb="526" eb="528">
      <t>ヒツヨウ</t>
    </rPh>
    <rPh sb="638" eb="640">
      <t>レイワ</t>
    </rPh>
    <rPh sb="640" eb="642">
      <t>ガンネン</t>
    </rPh>
    <rPh sb="642" eb="643">
      <t>ド</t>
    </rPh>
    <rPh sb="644" eb="646">
      <t>キョウヨウ</t>
    </rPh>
    <rPh sb="646" eb="648">
      <t>カイシ</t>
    </rPh>
    <rPh sb="648" eb="650">
      <t>クイキ</t>
    </rPh>
    <rPh sb="651" eb="653">
      <t>レイネン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</si>
</sst>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3D-4D4C-8CD0-2BD039C801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0.19</c:v>
                </c:pt>
                <c:pt idx="2">
                  <c:v>0.16</c:v>
                </c:pt>
                <c:pt idx="3">
                  <c:v>0.13</c:v>
                </c:pt>
                <c:pt idx="4">
                  <c:v>0.34</c:v>
                </c:pt>
              </c:numCache>
            </c:numRef>
          </c:val>
          <c:smooth val="0"/>
          <c:extLst>
            <c:ext xmlns:c16="http://schemas.microsoft.com/office/drawing/2014/chart" uri="{C3380CC4-5D6E-409C-BE32-E72D297353CC}">
              <c16:uniqueId val="{00000001-3E3D-4D4C-8CD0-2BD039C801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46.97</c:v>
                </c:pt>
                <c:pt idx="1">
                  <c:v>47.35</c:v>
                </c:pt>
                <c:pt idx="2">
                  <c:v>44.51</c:v>
                </c:pt>
                <c:pt idx="3">
                  <c:v>43.26</c:v>
                </c:pt>
                <c:pt idx="4">
                  <c:v>43.58</c:v>
                </c:pt>
              </c:numCache>
            </c:numRef>
          </c:val>
          <c:extLst>
            <c:ext xmlns:c16="http://schemas.microsoft.com/office/drawing/2014/chart" uri="{C3380CC4-5D6E-409C-BE32-E72D297353CC}">
              <c16:uniqueId val="{00000000-2F89-499F-80FA-04E083EF9B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49.75</c:v>
                </c:pt>
                <c:pt idx="1">
                  <c:v>51.05</c:v>
                </c:pt>
                <c:pt idx="2">
                  <c:v>50.12</c:v>
                </c:pt>
                <c:pt idx="3">
                  <c:v>52.58</c:v>
                </c:pt>
                <c:pt idx="4">
                  <c:v>50.06</c:v>
                </c:pt>
              </c:numCache>
            </c:numRef>
          </c:val>
          <c:smooth val="0"/>
          <c:extLst>
            <c:ext xmlns:c16="http://schemas.microsoft.com/office/drawing/2014/chart" uri="{C3380CC4-5D6E-409C-BE32-E72D297353CC}">
              <c16:uniqueId val="{00000001-2F89-499F-80FA-04E083EF9B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82.38</c:v>
                </c:pt>
                <c:pt idx="1">
                  <c:v>83.05</c:v>
                </c:pt>
                <c:pt idx="2">
                  <c:v>82.49</c:v>
                </c:pt>
                <c:pt idx="3">
                  <c:v>82.12</c:v>
                </c:pt>
                <c:pt idx="4">
                  <c:v>78.3</c:v>
                </c:pt>
              </c:numCache>
            </c:numRef>
          </c:val>
          <c:extLst>
            <c:ext xmlns:c16="http://schemas.microsoft.com/office/drawing/2014/chart" uri="{C3380CC4-5D6E-409C-BE32-E72D297353CC}">
              <c16:uniqueId val="{00000000-5B01-47A2-A194-FB53516F3BC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87.85</c:v>
                </c:pt>
                <c:pt idx="1">
                  <c:v>87.52</c:v>
                </c:pt>
                <c:pt idx="2">
                  <c:v>86.63</c:v>
                </c:pt>
                <c:pt idx="3">
                  <c:v>83.02</c:v>
                </c:pt>
                <c:pt idx="4">
                  <c:v>85.79</c:v>
                </c:pt>
              </c:numCache>
            </c:numRef>
          </c:val>
          <c:smooth val="0"/>
          <c:extLst>
            <c:ext xmlns:c16="http://schemas.microsoft.com/office/drawing/2014/chart" uri="{C3380CC4-5D6E-409C-BE32-E72D297353CC}">
              <c16:uniqueId val="{00000001-5B01-47A2-A194-FB53516F3BC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75.48</c:v>
                </c:pt>
                <c:pt idx="1">
                  <c:v>74.31</c:v>
                </c:pt>
                <c:pt idx="2">
                  <c:v>75.61</c:v>
                </c:pt>
                <c:pt idx="3">
                  <c:v>71.14</c:v>
                </c:pt>
                <c:pt idx="4">
                  <c:v>76</c:v>
                </c:pt>
              </c:numCache>
            </c:numRef>
          </c:val>
          <c:extLst>
            <c:ext xmlns:c16="http://schemas.microsoft.com/office/drawing/2014/chart" uri="{C3380CC4-5D6E-409C-BE32-E72D297353CC}">
              <c16:uniqueId val="{00000000-6F5B-4BF9-A05D-874B8592F7C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5B-4BF9-A05D-874B8592F7C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1C-4C8F-B3D5-93A95F7C541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1C-4C8F-B3D5-93A95F7C541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2A-4D9B-8DC4-918D40BDE2D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2A-4D9B-8DC4-918D40BDE2D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D8-4583-B047-8E27D48D798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D8-4583-B047-8E27D48D798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AC-4C14-8361-2EF1AF2D26D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AC-4C14-8361-2EF1AF2D26D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41.54</c:v>
                </c:pt>
                <c:pt idx="1">
                  <c:v>36.1</c:v>
                </c:pt>
                <c:pt idx="2">
                  <c:v>30.72</c:v>
                </c:pt>
                <c:pt idx="3">
                  <c:v>25.02</c:v>
                </c:pt>
                <c:pt idx="4">
                  <c:v>20.84</c:v>
                </c:pt>
              </c:numCache>
            </c:numRef>
          </c:val>
          <c:extLst>
            <c:ext xmlns:c16="http://schemas.microsoft.com/office/drawing/2014/chart" uri="{C3380CC4-5D6E-409C-BE32-E72D297353CC}">
              <c16:uniqueId val="{00000000-537B-4F5A-81FA-72539F165D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1018.27</c:v>
                </c:pt>
                <c:pt idx="1">
                  <c:v>1120.55</c:v>
                </c:pt>
                <c:pt idx="2">
                  <c:v>855.79</c:v>
                </c:pt>
                <c:pt idx="3">
                  <c:v>958.81</c:v>
                </c:pt>
                <c:pt idx="4">
                  <c:v>1105.9100000000001</c:v>
                </c:pt>
              </c:numCache>
            </c:numRef>
          </c:val>
          <c:smooth val="0"/>
          <c:extLst>
            <c:ext xmlns:c16="http://schemas.microsoft.com/office/drawing/2014/chart" uri="{C3380CC4-5D6E-409C-BE32-E72D297353CC}">
              <c16:uniqueId val="{00000001-537B-4F5A-81FA-72539F165D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36.04</c:v>
                </c:pt>
                <c:pt idx="1">
                  <c:v>39.75</c:v>
                </c:pt>
                <c:pt idx="2">
                  <c:v>38.75</c:v>
                </c:pt>
                <c:pt idx="3">
                  <c:v>29.33</c:v>
                </c:pt>
                <c:pt idx="4">
                  <c:v>31.47</c:v>
                </c:pt>
              </c:numCache>
            </c:numRef>
          </c:val>
          <c:extLst>
            <c:ext xmlns:c16="http://schemas.microsoft.com/office/drawing/2014/chart" uri="{C3380CC4-5D6E-409C-BE32-E72D297353CC}">
              <c16:uniqueId val="{00000000-FA00-42AF-A390-BA5CE6DEBB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71.569999999999993</c:v>
                </c:pt>
                <c:pt idx="1">
                  <c:v>73.28</c:v>
                </c:pt>
                <c:pt idx="2">
                  <c:v>82.82</c:v>
                </c:pt>
                <c:pt idx="3">
                  <c:v>82.88</c:v>
                </c:pt>
                <c:pt idx="4">
                  <c:v>76.319999999999993</c:v>
                </c:pt>
              </c:numCache>
            </c:numRef>
          </c:val>
          <c:smooth val="0"/>
          <c:extLst>
            <c:ext xmlns:c16="http://schemas.microsoft.com/office/drawing/2014/chart" uri="{C3380CC4-5D6E-409C-BE32-E72D297353CC}">
              <c16:uniqueId val="{00000001-FA00-42AF-A390-BA5CE6DEBB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378.93</c:v>
                </c:pt>
                <c:pt idx="1">
                  <c:v>343.01</c:v>
                </c:pt>
                <c:pt idx="2">
                  <c:v>353.23</c:v>
                </c:pt>
                <c:pt idx="3">
                  <c:v>467.28</c:v>
                </c:pt>
                <c:pt idx="4">
                  <c:v>410.37</c:v>
                </c:pt>
              </c:numCache>
            </c:numRef>
          </c:val>
          <c:extLst>
            <c:ext xmlns:c16="http://schemas.microsoft.com/office/drawing/2014/chart" uri="{C3380CC4-5D6E-409C-BE32-E72D297353CC}">
              <c16:uniqueId val="{00000000-F484-45DA-80ED-8F2D6525707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195.88</c:v>
                </c:pt>
                <c:pt idx="1">
                  <c:v>193.1</c:v>
                </c:pt>
                <c:pt idx="2">
                  <c:v>165.76</c:v>
                </c:pt>
                <c:pt idx="3">
                  <c:v>190.99</c:v>
                </c:pt>
                <c:pt idx="4">
                  <c:v>171.08</c:v>
                </c:pt>
              </c:numCache>
            </c:numRef>
          </c:val>
          <c:smooth val="0"/>
          <c:extLst>
            <c:ext xmlns:c16="http://schemas.microsoft.com/office/drawing/2014/chart" uri="{C3380CC4-5D6E-409C-BE32-E72D297353CC}">
              <c16:uniqueId val="{00000001-F484-45DA-80ED-8F2D6525707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静岡県　島田市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Cb2</v>
      </c>
      <c r="X8" s="78"/>
      <c r="Y8" s="78"/>
      <c r="Z8" s="78"/>
      <c r="AA8" s="78"/>
      <c r="AB8" s="78"/>
      <c r="AC8" s="78"/>
      <c r="AD8" s="79" t="str">
        <f>データ!$M$6</f>
        <v>非設置</v>
      </c>
      <c r="AE8" s="79"/>
      <c r="AF8" s="79"/>
      <c r="AG8" s="79"/>
      <c r="AH8" s="79"/>
      <c r="AI8" s="79"/>
      <c r="AJ8" s="79"/>
      <c r="AK8" s="3"/>
      <c r="AL8" s="75">
        <f>データ!S6</f>
        <v>98282</v>
      </c>
      <c r="AM8" s="75"/>
      <c r="AN8" s="75"/>
      <c r="AO8" s="75"/>
      <c r="AP8" s="75"/>
      <c r="AQ8" s="75"/>
      <c r="AR8" s="75"/>
      <c r="AS8" s="75"/>
      <c r="AT8" s="74">
        <f>データ!T6</f>
        <v>315.7</v>
      </c>
      <c r="AU8" s="74"/>
      <c r="AV8" s="74"/>
      <c r="AW8" s="74"/>
      <c r="AX8" s="74"/>
      <c r="AY8" s="74"/>
      <c r="AZ8" s="74"/>
      <c r="BA8" s="74"/>
      <c r="BB8" s="74">
        <f>データ!U6</f>
        <v>311.31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11.73</v>
      </c>
      <c r="Q10" s="74"/>
      <c r="R10" s="74"/>
      <c r="S10" s="74"/>
      <c r="T10" s="74"/>
      <c r="U10" s="74"/>
      <c r="V10" s="74"/>
      <c r="W10" s="74">
        <f>データ!Q6</f>
        <v>98.69</v>
      </c>
      <c r="X10" s="74"/>
      <c r="Y10" s="74"/>
      <c r="Z10" s="74"/>
      <c r="AA10" s="74"/>
      <c r="AB10" s="74"/>
      <c r="AC10" s="74"/>
      <c r="AD10" s="75">
        <f>データ!R6</f>
        <v>2598</v>
      </c>
      <c r="AE10" s="75"/>
      <c r="AF10" s="75"/>
      <c r="AG10" s="75"/>
      <c r="AH10" s="75"/>
      <c r="AI10" s="75"/>
      <c r="AJ10" s="75"/>
      <c r="AK10" s="2"/>
      <c r="AL10" s="75">
        <f>データ!V6</f>
        <v>11500</v>
      </c>
      <c r="AM10" s="75"/>
      <c r="AN10" s="75"/>
      <c r="AO10" s="75"/>
      <c r="AP10" s="75"/>
      <c r="AQ10" s="75"/>
      <c r="AR10" s="75"/>
      <c r="AS10" s="75"/>
      <c r="AT10" s="74">
        <f>データ!W6</f>
        <v>2.29</v>
      </c>
      <c r="AU10" s="74"/>
      <c r="AV10" s="74"/>
      <c r="AW10" s="74"/>
      <c r="AX10" s="74"/>
      <c r="AY10" s="74"/>
      <c r="AZ10" s="74"/>
      <c r="BA10" s="74"/>
      <c r="BB10" s="74">
        <f>データ!X6</f>
        <v>5021.83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45</v>
      </c>
      <c r="O86" s="26" t="str">
        <f>データ!EO6</f>
        <v>【0.22】</v>
      </c>
    </row>
  </sheetData>
  <sheetProtection algorithmName="SHA-512" hashValue="Uw65HUag9IGqljh3k8/JkFszJAkmMybI4diWXnNh1JeaSDiNCWpHfncp2/vzNKHFWzpqkoV9/LUxT4HqVICQ3w==" saltValue="txcPJuPSfcEHrHZXnKp7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222097</v>
      </c>
      <c r="D6" s="33">
        <f t="shared" si="3"/>
        <v>47</v>
      </c>
      <c r="E6" s="33">
        <f t="shared" si="3"/>
        <v>17</v>
      </c>
      <c r="F6" s="33">
        <f t="shared" si="3"/>
        <v>1</v>
      </c>
      <c r="G6" s="33">
        <f t="shared" si="3"/>
        <v>0</v>
      </c>
      <c r="H6" s="33" t="str">
        <f t="shared" si="3"/>
        <v>静岡県　島田市</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11.73</v>
      </c>
      <c r="Q6" s="34">
        <f t="shared" si="3"/>
        <v>98.69</v>
      </c>
      <c r="R6" s="34">
        <f t="shared" si="3"/>
        <v>2598</v>
      </c>
      <c r="S6" s="34">
        <f t="shared" si="3"/>
        <v>98282</v>
      </c>
      <c r="T6" s="34">
        <f t="shared" si="3"/>
        <v>315.7</v>
      </c>
      <c r="U6" s="34">
        <f t="shared" si="3"/>
        <v>311.31</v>
      </c>
      <c r="V6" s="34">
        <f t="shared" si="3"/>
        <v>11500</v>
      </c>
      <c r="W6" s="34">
        <f t="shared" si="3"/>
        <v>2.29</v>
      </c>
      <c r="X6" s="34">
        <f t="shared" si="3"/>
        <v>5021.83</v>
      </c>
      <c r="Y6" s="35">
        <f>IF(Y7="",NA(),Y7)</f>
        <v>75.48</v>
      </c>
      <c r="Z6" s="35">
        <f t="shared" ref="Z6:AH6" si="4">IF(Z7="",NA(),Z7)</f>
        <v>74.31</v>
      </c>
      <c r="AA6" s="35">
        <f t="shared" si="4"/>
        <v>75.61</v>
      </c>
      <c r="AB6" s="35">
        <f t="shared" si="4"/>
        <v>71.14</v>
      </c>
      <c r="AC6" s="35">
        <f t="shared" si="4"/>
        <v>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41.54</v>
      </c>
      <c r="BG6" s="35">
        <f t="shared" ref="BG6:BO6" si="7">IF(BG7="",NA(),BG7)</f>
        <v>36.1</v>
      </c>
      <c r="BH6" s="35">
        <f t="shared" si="7"/>
        <v>30.72</v>
      </c>
      <c r="BI6" s="35">
        <f t="shared" si="7"/>
        <v>25.02</v>
      </c>
      <c r="BJ6" s="35">
        <f t="shared" si="7"/>
        <v>20.84</v>
      </c>
      <c r="BK6" s="35">
        <f t="shared" si="7"/>
        <v>1018.27</v>
      </c>
      <c r="BL6" s="35">
        <f t="shared" si="7"/>
        <v>1120.55</v>
      </c>
      <c r="BM6" s="35">
        <f t="shared" si="7"/>
        <v>855.79</v>
      </c>
      <c r="BN6" s="35">
        <f t="shared" si="7"/>
        <v>958.81</v>
      </c>
      <c r="BO6" s="35">
        <f t="shared" si="7"/>
        <v>1105.9100000000001</v>
      </c>
      <c r="BP6" s="34" t="str">
        <f>IF(BP7="","",IF(BP7="-","【-】","【"&amp;SUBSTITUTE(TEXT(BP7,"#,##0.00"),"-","△")&amp;"】"))</f>
        <v>【682.51】</v>
      </c>
      <c r="BQ6" s="35">
        <f>IF(BQ7="",NA(),BQ7)</f>
        <v>36.04</v>
      </c>
      <c r="BR6" s="35">
        <f t="shared" ref="BR6:BZ6" si="8">IF(BR7="",NA(),BR7)</f>
        <v>39.75</v>
      </c>
      <c r="BS6" s="35">
        <f t="shared" si="8"/>
        <v>38.75</v>
      </c>
      <c r="BT6" s="35">
        <f t="shared" si="8"/>
        <v>29.33</v>
      </c>
      <c r="BU6" s="35">
        <f t="shared" si="8"/>
        <v>31.47</v>
      </c>
      <c r="BV6" s="35">
        <f t="shared" si="8"/>
        <v>71.569999999999993</v>
      </c>
      <c r="BW6" s="35">
        <f t="shared" si="8"/>
        <v>73.28</v>
      </c>
      <c r="BX6" s="35">
        <f t="shared" si="8"/>
        <v>82.82</v>
      </c>
      <c r="BY6" s="35">
        <f t="shared" si="8"/>
        <v>82.88</v>
      </c>
      <c r="BZ6" s="35">
        <f t="shared" si="8"/>
        <v>76.319999999999993</v>
      </c>
      <c r="CA6" s="34" t="str">
        <f>IF(CA7="","",IF(CA7="-","【-】","【"&amp;SUBSTITUTE(TEXT(CA7,"#,##0.00"),"-","△")&amp;"】"))</f>
        <v>【100.34】</v>
      </c>
      <c r="CB6" s="35">
        <f>IF(CB7="",NA(),CB7)</f>
        <v>378.93</v>
      </c>
      <c r="CC6" s="35">
        <f t="shared" ref="CC6:CK6" si="9">IF(CC7="",NA(),CC7)</f>
        <v>343.01</v>
      </c>
      <c r="CD6" s="35">
        <f t="shared" si="9"/>
        <v>353.23</v>
      </c>
      <c r="CE6" s="35">
        <f t="shared" si="9"/>
        <v>467.28</v>
      </c>
      <c r="CF6" s="35">
        <f t="shared" si="9"/>
        <v>410.37</v>
      </c>
      <c r="CG6" s="35">
        <f t="shared" si="9"/>
        <v>195.88</v>
      </c>
      <c r="CH6" s="35">
        <f t="shared" si="9"/>
        <v>193.1</v>
      </c>
      <c r="CI6" s="35">
        <f t="shared" si="9"/>
        <v>165.76</v>
      </c>
      <c r="CJ6" s="35">
        <f t="shared" si="9"/>
        <v>190.99</v>
      </c>
      <c r="CK6" s="35">
        <f t="shared" si="9"/>
        <v>171.08</v>
      </c>
      <c r="CL6" s="34" t="str">
        <f>IF(CL7="","",IF(CL7="-","【-】","【"&amp;SUBSTITUTE(TEXT(CL7,"#,##0.00"),"-","△")&amp;"】"))</f>
        <v>【136.15】</v>
      </c>
      <c r="CM6" s="35">
        <f>IF(CM7="",NA(),CM7)</f>
        <v>46.97</v>
      </c>
      <c r="CN6" s="35">
        <f t="shared" ref="CN6:CV6" si="10">IF(CN7="",NA(),CN7)</f>
        <v>47.35</v>
      </c>
      <c r="CO6" s="35">
        <f t="shared" si="10"/>
        <v>44.51</v>
      </c>
      <c r="CP6" s="35">
        <f t="shared" si="10"/>
        <v>43.26</v>
      </c>
      <c r="CQ6" s="35">
        <f t="shared" si="10"/>
        <v>43.58</v>
      </c>
      <c r="CR6" s="35">
        <f t="shared" si="10"/>
        <v>49.75</v>
      </c>
      <c r="CS6" s="35">
        <f t="shared" si="10"/>
        <v>51.05</v>
      </c>
      <c r="CT6" s="35">
        <f t="shared" si="10"/>
        <v>50.12</v>
      </c>
      <c r="CU6" s="35">
        <f t="shared" si="10"/>
        <v>52.58</v>
      </c>
      <c r="CV6" s="35">
        <f t="shared" si="10"/>
        <v>50.06</v>
      </c>
      <c r="CW6" s="34" t="str">
        <f>IF(CW7="","",IF(CW7="-","【-】","【"&amp;SUBSTITUTE(TEXT(CW7,"#,##0.00"),"-","△")&amp;"】"))</f>
        <v>【59.64】</v>
      </c>
      <c r="CX6" s="35">
        <f>IF(CX7="",NA(),CX7)</f>
        <v>82.38</v>
      </c>
      <c r="CY6" s="35">
        <f t="shared" ref="CY6:DG6" si="11">IF(CY7="",NA(),CY7)</f>
        <v>83.05</v>
      </c>
      <c r="CZ6" s="35">
        <f t="shared" si="11"/>
        <v>82.49</v>
      </c>
      <c r="DA6" s="35">
        <f t="shared" si="11"/>
        <v>82.12</v>
      </c>
      <c r="DB6" s="35">
        <f t="shared" si="11"/>
        <v>78.3</v>
      </c>
      <c r="DC6" s="35">
        <f t="shared" si="11"/>
        <v>87.85</v>
      </c>
      <c r="DD6" s="35">
        <f t="shared" si="11"/>
        <v>87.52</v>
      </c>
      <c r="DE6" s="35">
        <f t="shared" si="11"/>
        <v>86.63</v>
      </c>
      <c r="DF6" s="35">
        <f t="shared" si="11"/>
        <v>83.02</v>
      </c>
      <c r="DG6" s="35">
        <f t="shared" si="11"/>
        <v>85.79</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0.19</v>
      </c>
      <c r="EL6" s="35">
        <f t="shared" si="14"/>
        <v>0.16</v>
      </c>
      <c r="EM6" s="35">
        <f t="shared" si="14"/>
        <v>0.13</v>
      </c>
      <c r="EN6" s="35">
        <f t="shared" si="14"/>
        <v>0.34</v>
      </c>
      <c r="EO6" s="34" t="str">
        <f>IF(EO7="","",IF(EO7="-","【-】","【"&amp;SUBSTITUTE(TEXT(EO7,"#,##0.00"),"-","△")&amp;"】"))</f>
        <v>【0.22】</v>
      </c>
    </row>
    <row r="7" spans="1:145" s="36" customFormat="1" x14ac:dyDescent="0.15">
      <c r="A7" s="28"/>
      <c r="B7" s="37">
        <v>2019</v>
      </c>
      <c r="C7" s="37">
        <v>222097</v>
      </c>
      <c r="D7" s="37">
        <v>47</v>
      </c>
      <c r="E7" s="37">
        <v>17</v>
      </c>
      <c r="F7" s="37">
        <v>1</v>
      </c>
      <c r="G7" s="37">
        <v>0</v>
      </c>
      <c r="H7" s="37" t="s">
        <v>99</v>
      </c>
      <c r="I7" s="37" t="s">
        <v>100</v>
      </c>
      <c r="J7" s="37" t="s">
        <v>101</v>
      </c>
      <c r="K7" s="37" t="s">
        <v>102</v>
      </c>
      <c r="L7" s="37" t="s">
        <v>103</v>
      </c>
      <c r="M7" s="37" t="s">
        <v>104</v>
      </c>
      <c r="N7" s="38" t="s">
        <v>105</v>
      </c>
      <c r="O7" s="38" t="s">
        <v>106</v>
      </c>
      <c r="P7" s="38">
        <v>11.73</v>
      </c>
      <c r="Q7" s="38">
        <v>98.69</v>
      </c>
      <c r="R7" s="38">
        <v>2598</v>
      </c>
      <c r="S7" s="38">
        <v>98282</v>
      </c>
      <c r="T7" s="38">
        <v>315.7</v>
      </c>
      <c r="U7" s="38">
        <v>311.31</v>
      </c>
      <c r="V7" s="38">
        <v>11500</v>
      </c>
      <c r="W7" s="38">
        <v>2.29</v>
      </c>
      <c r="X7" s="38">
        <v>5021.83</v>
      </c>
      <c r="Y7" s="38">
        <v>75.48</v>
      </c>
      <c r="Z7" s="38">
        <v>74.31</v>
      </c>
      <c r="AA7" s="38">
        <v>75.61</v>
      </c>
      <c r="AB7" s="38">
        <v>71.14</v>
      </c>
      <c r="AC7" s="38">
        <v>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41.54</v>
      </c>
      <c r="BG7" s="38">
        <v>36.1</v>
      </c>
      <c r="BH7" s="38">
        <v>30.72</v>
      </c>
      <c r="BI7" s="38">
        <v>25.02</v>
      </c>
      <c r="BJ7" s="38">
        <v>20.84</v>
      </c>
      <c r="BK7" s="38">
        <v>1018.27</v>
      </c>
      <c r="BL7" s="38">
        <v>1120.55</v>
      </c>
      <c r="BM7" s="38">
        <v>855.79</v>
      </c>
      <c r="BN7" s="38">
        <v>958.81</v>
      </c>
      <c r="BO7" s="38">
        <v>1105.9100000000001</v>
      </c>
      <c r="BP7" s="38">
        <v>682.51</v>
      </c>
      <c r="BQ7" s="38">
        <v>36.04</v>
      </c>
      <c r="BR7" s="38">
        <v>39.75</v>
      </c>
      <c r="BS7" s="38">
        <v>38.75</v>
      </c>
      <c r="BT7" s="38">
        <v>29.33</v>
      </c>
      <c r="BU7" s="38">
        <v>31.47</v>
      </c>
      <c r="BV7" s="38">
        <v>71.569999999999993</v>
      </c>
      <c r="BW7" s="38">
        <v>73.28</v>
      </c>
      <c r="BX7" s="38">
        <v>82.82</v>
      </c>
      <c r="BY7" s="38">
        <v>82.88</v>
      </c>
      <c r="BZ7" s="38">
        <v>76.319999999999993</v>
      </c>
      <c r="CA7" s="38">
        <v>100.34</v>
      </c>
      <c r="CB7" s="38">
        <v>378.93</v>
      </c>
      <c r="CC7" s="38">
        <v>343.01</v>
      </c>
      <c r="CD7" s="38">
        <v>353.23</v>
      </c>
      <c r="CE7" s="38">
        <v>467.28</v>
      </c>
      <c r="CF7" s="38">
        <v>410.37</v>
      </c>
      <c r="CG7" s="38">
        <v>195.88</v>
      </c>
      <c r="CH7" s="38">
        <v>193.1</v>
      </c>
      <c r="CI7" s="38">
        <v>165.76</v>
      </c>
      <c r="CJ7" s="38">
        <v>190.99</v>
      </c>
      <c r="CK7" s="38">
        <v>171.08</v>
      </c>
      <c r="CL7" s="38">
        <v>136.15</v>
      </c>
      <c r="CM7" s="38">
        <v>46.97</v>
      </c>
      <c r="CN7" s="38">
        <v>47.35</v>
      </c>
      <c r="CO7" s="38">
        <v>44.51</v>
      </c>
      <c r="CP7" s="38">
        <v>43.26</v>
      </c>
      <c r="CQ7" s="38">
        <v>43.58</v>
      </c>
      <c r="CR7" s="38">
        <v>49.75</v>
      </c>
      <c r="CS7" s="38">
        <v>51.05</v>
      </c>
      <c r="CT7" s="38">
        <v>50.12</v>
      </c>
      <c r="CU7" s="38">
        <v>52.58</v>
      </c>
      <c r="CV7" s="38">
        <v>50.06</v>
      </c>
      <c r="CW7" s="38">
        <v>59.64</v>
      </c>
      <c r="CX7" s="38">
        <v>82.38</v>
      </c>
      <c r="CY7" s="38">
        <v>83.05</v>
      </c>
      <c r="CZ7" s="38">
        <v>82.49</v>
      </c>
      <c r="DA7" s="38">
        <v>82.12</v>
      </c>
      <c r="DB7" s="38">
        <v>78.3</v>
      </c>
      <c r="DC7" s="38">
        <v>87.85</v>
      </c>
      <c r="DD7" s="38">
        <v>87.52</v>
      </c>
      <c r="DE7" s="38">
        <v>86.63</v>
      </c>
      <c r="DF7" s="38">
        <v>83.02</v>
      </c>
      <c r="DG7" s="38">
        <v>85.79</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0.19</v>
      </c>
      <c r="EL7" s="38">
        <v>0.16</v>
      </c>
      <c r="EM7" s="38">
        <v>0.13</v>
      </c>
      <c r="EN7" s="38">
        <v>0.34</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島田市</cp:lastModifiedBy>
  <dcterms:created xsi:type="dcterms:W3CDTF">2020-12-04T02:47:05Z</dcterms:created>
  <dcterms:modified xsi:type="dcterms:W3CDTF">2021-01-18T05:23:37Z</dcterms:modified>
  <cp:category/>
</cp:coreProperties>
</file>