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B59TqHhiRL55o19L5tkETTM0ejAQJyebtQrM7yHEDwW0UuXVbWmpgZu9Ds2kNnTECM7FODZg3jF6AupdBaMgw==" workbookSaltValue="jgrDsJNE9uqpTAgRh0JbgA=="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<sst xmlns="http://schemas.openxmlformats.org/spreadsheetml/2006/main" xmlns:r="http://schemas.openxmlformats.org/officeDocument/2006/relationships" count="114" uniqueCount="114">
  <si>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</si>
  <si>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</si>
  <si>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</si>
  <si>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</si>
  <si>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</si>
  <si>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</si>
  <si>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</si>
  <si>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</si>
  <si>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</si>
  <si>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</si>
  <si>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</si>
  <si>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</si>
  <si>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</si>
  <si>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</si>
  <si>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</si>
  <si>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</si>
  <si>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</si>
  <si>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</si>
  <si>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</si>
  <si>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</si>
  <si>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</si>
  <si>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</si>
  <si>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</si>
  <si>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</si>
  <si>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</si>
  <si>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</si>
  <si>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</si>
  <si>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</si>
  <si>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</si>
  <si>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</si>
  <si>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t>　管路更新率が低く、老朽化が急激に進行している。併せて施設の老朽化も進行していることから、一部施設において更新整備を実施している。</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</si>
  <si>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</si>
  <si>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</si>
  <si>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</si>
  <si>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静岡県　島田市</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</si>
  <si>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</si>
  <si>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</si>
  <si>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</si>
  <si>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</si>
  <si>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</si>
  <si>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</si>
  <si>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</si>
  <si>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</si>
  <si>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</si>
  <si>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</si>
  <si>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</si>
  <si>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</si>
  <si>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</si>
  <si>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</si>
  <si>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</si>
  <si>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</si>
  <si>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</si>
  <si>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</si>
  <si>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</si>
  <si>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</si>
  <si>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</si>
  <si>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</si>
  <si>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</si>
  <si>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</si>
  <si>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</si>
  <si>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</si>
  <si>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</si>
  <si>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</si>
  <si>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</si>
  <si>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</si>
  <si>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</si>
  <si>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</si>
  <si>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</si>
  <si>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</si>
  <si>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</si>
  <si>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</si>
  <si>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</si>
  <si>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</si>
  <si>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</si>
  <si>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</si>
  <si>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</si>
  <si>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</si>
  <si>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</si>
  <si>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</si>
  <si>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</si>
  <si>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</si>
  <si>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</si>
  <si>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</si>
  <si>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</si>
  <si>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</si>
  <si>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</si>
  <si>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</si>
  <si>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</si>
  <si>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</si>
  <si>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</si>
  <si>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</si>
  <si>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</si>
  <si>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</si>
  <si>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</si>
  <si>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</si>
  <si>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</si>
  <si>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</si>
  <si>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</si>
  <si>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</si>
  <si>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</si>
  <si>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</si>
  <si>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</si>
  <si>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</si>
  <si>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</si>
  <si>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</si>
  <si>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</si>
  <si>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</si>
  <si>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</si>
  <si>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</si>
  <si>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</si>
  <si>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</si>
  <si>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</si>
  <si>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給水収益の減収、施設老朽化の進行が経営を圧迫、それが施設利用率・有収率・管路更新率の低下につながり健全経営化が困難になるという悪循環になっている。
　また、資産管理を徹底しダウンサイジングを図りながら市民の理解を得る料金見直しを定期的に行っていく必要もあるが、施設の現状を考えると、それだけで健全経営化を図るのは難しく、財源確保が大きな課題である。
　上記課題を解消するため、令和２年４月に上水道との経営統合を行い、簡易水道事業は廃止となった。上水道との統合後も引き続き資産管理を徹底し、一部施設の統廃合やダウンサイジングを図りながら施設の適正化に努めていく。
</t>
    <rPh sb="189" eb="190">
      <t>レイ</t>
    </rPh>
    <rPh sb="190" eb="191">
      <t>ワ</t>
    </rPh>
    <rPh sb="192" eb="193">
      <t>ネン</t>
    </rPh>
    <rPh sb="194" eb="195">
      <t>ツキ</t>
    </rPh>
    <rPh sb="206" eb="207">
      <t>オコナ</t>
    </rPh>
    <rPh sb="209" eb="211">
      <t>カンイ</t>
    </rPh>
    <rPh sb="211" eb="213">
      <t>スイドウ</t>
    </rPh>
    <rPh sb="213" eb="215">
      <t>ジギョウ</t>
    </rPh>
    <rPh sb="216" eb="218">
      <t>ハイシ</t>
    </rPh>
    <rPh sb="223" eb="226">
      <t>ジョウスイドウ</t>
    </rPh>
    <rPh sb="228" eb="230">
      <t>トウゴウ</t>
    </rPh>
    <rPh sb="230" eb="231">
      <t>ゴ</t>
    </rPh>
    <rPh sb="232" eb="233">
      <t>ヒ</t>
    </rPh>
    <rPh sb="234" eb="235">
      <t>ツヅ</t>
    </rPh>
    <rPh sb="271" eb="274">
      <t>テキセイカ</t>
    </rPh>
    <rPh sb="275" eb="276">
      <t>ツト</t>
    </rPh>
    <phoneticPr fontId="1"/>
  </si>
  <si>
    <r>
      <t>　収益的収支比率・料金回収率は100％未満であり、令和元年度については、前年度及び類似団体と比較して低い値となっているが、これは上水道と統合するための事業変更認可申請書作成業務委託の実施により支出が大幅に増えたことによるものである。</t>
    </r>
    <r>
      <rPr>
        <sz val="11"/>
        <color auto="1"/>
        <rFont val="ＭＳ ゴシック"/>
      </rPr>
      <t>また、企業債残高対給水収益比率が前年度と比較して増えているのは、小川中平及び抜里地区の老朽化した配水池等の施設を更新するために起債の借り入れを行ったことによるものである。
　老朽化簡易水道事業の顕著な特徴でもある人口減少に加え、定期的な料金改定を実施してこなかったことなどにより給水収益は減少し、一般会計からの繰入金によって収支バランスを図ってきた経過がある。そのため、投資規模は低く、必要な更新を先送りする原因にもなっている。
　また、施設利用率も他団体と比較して低く推移しているが、人口減少による水利用の減少に伴う適正規模への施設改修等が進んでおらず、施設の一部の遊休状態が解消されていないのが要因と捉えている。
　併せて、施設の老朽化による漏水等の増加が有収率を低下させており、施設の維持管理がますます厳しくなるため、定期的な料金見直しや計画的な施設改修が必要となる。</t>
    </r>
    <rPh sb="25" eb="26">
      <t>レイ</t>
    </rPh>
    <rPh sb="26" eb="27">
      <t>ワ</t>
    </rPh>
    <rPh sb="27" eb="29">
      <t>ガンネン</t>
    </rPh>
    <rPh sb="29" eb="30">
      <t>ド</t>
    </rPh>
    <rPh sb="36" eb="39">
      <t>ゼンネンド</t>
    </rPh>
    <rPh sb="39" eb="40">
      <t>オヨ</t>
    </rPh>
    <rPh sb="41" eb="43">
      <t>ルイジ</t>
    </rPh>
    <rPh sb="43" eb="45">
      <t>ダンタイ</t>
    </rPh>
    <rPh sb="46" eb="48">
      <t>ヒカク</t>
    </rPh>
    <rPh sb="50" eb="51">
      <t>ヒク</t>
    </rPh>
    <rPh sb="52" eb="53">
      <t>アタイ</t>
    </rPh>
    <rPh sb="64" eb="67">
      <t>ジョウスイドウ</t>
    </rPh>
    <rPh sb="68" eb="70">
      <t>トウゴウ</t>
    </rPh>
    <rPh sb="75" eb="77">
      <t>ジギョウ</t>
    </rPh>
    <rPh sb="77" eb="79">
      <t>ヘンコウ</t>
    </rPh>
    <rPh sb="79" eb="81">
      <t>ニンカ</t>
    </rPh>
    <rPh sb="81" eb="83">
      <t>シンセイ</t>
    </rPh>
    <rPh sb="83" eb="84">
      <t>ショ</t>
    </rPh>
    <rPh sb="84" eb="86">
      <t>サクセイ</t>
    </rPh>
    <rPh sb="86" eb="88">
      <t>ギョウム</t>
    </rPh>
    <rPh sb="88" eb="90">
      <t>イタク</t>
    </rPh>
    <rPh sb="91" eb="93">
      <t>ジッシ</t>
    </rPh>
    <rPh sb="96" eb="98">
      <t>シシュツ</t>
    </rPh>
    <rPh sb="99" eb="101">
      <t>オオハバ</t>
    </rPh>
    <rPh sb="102" eb="103">
      <t>フ</t>
    </rPh>
    <rPh sb="119" eb="121">
      <t>キギョウ</t>
    </rPh>
    <rPh sb="121" eb="122">
      <t>サイ</t>
    </rPh>
    <rPh sb="122" eb="124">
      <t>ザンダカ</t>
    </rPh>
    <rPh sb="124" eb="125">
      <t>タイ</t>
    </rPh>
    <rPh sb="125" eb="127">
      <t>キュウスイ</t>
    </rPh>
    <rPh sb="127" eb="129">
      <t>シュウエキ</t>
    </rPh>
    <rPh sb="129" eb="131">
      <t>ヒリツ</t>
    </rPh>
    <rPh sb="132" eb="135">
      <t>ゼンネンド</t>
    </rPh>
    <rPh sb="136" eb="138">
      <t>ヒカク</t>
    </rPh>
    <rPh sb="140" eb="141">
      <t>フ</t>
    </rPh>
    <rPh sb="148" eb="150">
      <t>コガワ</t>
    </rPh>
    <rPh sb="150" eb="152">
      <t>ナカダイラ</t>
    </rPh>
    <rPh sb="152" eb="153">
      <t>オヨ</t>
    </rPh>
    <rPh sb="154" eb="156">
      <t>ヌクリ</t>
    </rPh>
    <rPh sb="156" eb="158">
      <t>チク</t>
    </rPh>
    <rPh sb="159" eb="162">
      <t>ロウキュウカ</t>
    </rPh>
    <rPh sb="164" eb="166">
      <t>ハイスイ</t>
    </rPh>
    <rPh sb="166" eb="167">
      <t>イケ</t>
    </rPh>
    <rPh sb="167" eb="168">
      <t>トウ</t>
    </rPh>
    <rPh sb="169" eb="171">
      <t>シセツ</t>
    </rPh>
    <rPh sb="172" eb="174">
      <t>コウシン</t>
    </rPh>
    <rPh sb="179" eb="181">
      <t>キサイ</t>
    </rPh>
    <rPh sb="182" eb="183">
      <t>カ</t>
    </rPh>
    <rPh sb="184" eb="185">
      <t>イ</t>
    </rPh>
    <rPh sb="187" eb="188">
      <t>オコナ</t>
    </rPh>
    <rPh sb="203" eb="206">
      <t>ロウキュウカ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</si>
</sst>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H&quot;yy"/>
    <numFmt numFmtId="179" formatCode="&quot;R&quot;dd"/>
    <numFmt numFmtId="176" formatCode="#,##0.00;&quot;△&quot;#,##0.00"/>
    <numFmt numFmtId="180" formatCode="#,##0.00;&quot;△&quot;#,##0.00;&quot;-&quot;"/>
    <numFmt numFmtId="177" formatCode="#,##0;&quot;△&quot;#,##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0.27</c:v>
                </c:pt>
                <c:pt idx="2">
                  <c:v>0.26</c:v>
                </c:pt>
                <c:pt idx="3">
                  <c:v>0.27</c:v>
                </c:pt>
                <c:pt idx="4">
                  <c:v>0.77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0.76</c:v>
                </c:pt>
                <c:pt idx="1">
                  <c:v>0.8</c:v>
                </c:pt>
                <c:pt idx="2">
                  <c:v>0.96</c:v>
                </c:pt>
                <c:pt idx="3">
                  <c:v>0.53</c:v>
                </c:pt>
                <c:pt idx="4">
                  <c:v>0.71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46.65</c:v>
                </c:pt>
                <c:pt idx="1">
                  <c:v>45.31</c:v>
                </c:pt>
                <c:pt idx="2">
                  <c:v>46</c:v>
                </c:pt>
                <c:pt idx="3">
                  <c:v>43.97</c:v>
                </c:pt>
                <c:pt idx="4">
                  <c:v>43.61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58.1</c:v>
                </c:pt>
                <c:pt idx="1">
                  <c:v>56.19</c:v>
                </c:pt>
                <c:pt idx="2">
                  <c:v>56.65</c:v>
                </c:pt>
                <c:pt idx="3">
                  <c:v>56.76</c:v>
                </c:pt>
                <c:pt idx="4">
                  <c:v>56.04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74.150000000000006</c:v>
                </c:pt>
                <c:pt idx="1">
                  <c:v>74.06</c:v>
                </c:pt>
                <c:pt idx="2">
                  <c:v>70.930000000000007</c:v>
                </c:pt>
                <c:pt idx="3">
                  <c:v>72.540000000000006</c:v>
                </c:pt>
                <c:pt idx="4">
                  <c:v>71.03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76.69</c:v>
                </c:pt>
                <c:pt idx="1">
                  <c:v>77.180000000000007</c:v>
                </c:pt>
                <c:pt idx="2">
                  <c:v>76.13</c:v>
                </c:pt>
                <c:pt idx="3">
                  <c:v>73.069999999999993</c:v>
                </c:pt>
                <c:pt idx="4">
                  <c:v>72.78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83.53</c:v>
                </c:pt>
                <c:pt idx="1">
                  <c:v>83.4</c:v>
                </c:pt>
                <c:pt idx="2">
                  <c:v>80.150000000000006</c:v>
                </c:pt>
                <c:pt idx="3">
                  <c:v>83.48</c:v>
                </c:pt>
                <c:pt idx="4">
                  <c:v>75.42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75.34</c:v>
                </c:pt>
                <c:pt idx="1">
                  <c:v>76.650000000000006</c:v>
                </c:pt>
                <c:pt idx="2">
                  <c:v>73.959999999999994</c:v>
                </c:pt>
                <c:pt idx="3">
                  <c:v>77.91</c:v>
                </c:pt>
                <c:pt idx="4">
                  <c:v>79.099999999999994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363.04</c:v>
                </c:pt>
                <c:pt idx="1">
                  <c:v>328.11</c:v>
                </c:pt>
                <c:pt idx="2">
                  <c:v>419.8</c:v>
                </c:pt>
                <c:pt idx="3">
                  <c:v>714.36</c:v>
                </c:pt>
                <c:pt idx="4">
                  <c:v>1560.1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1280.18</c:v>
                </c:pt>
                <c:pt idx="1">
                  <c:v>1346.23</c:v>
                </c:pt>
                <c:pt idx="2">
                  <c:v>1295.06</c:v>
                </c:pt>
                <c:pt idx="3">
                  <c:v>1007.7</c:v>
                </c:pt>
                <c:pt idx="4">
                  <c:v>1018.52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66.61</c:v>
                </c:pt>
                <c:pt idx="1">
                  <c:v>77.709999999999994</c:v>
                </c:pt>
                <c:pt idx="2">
                  <c:v>68.17</c:v>
                </c:pt>
                <c:pt idx="3">
                  <c:v>78.599999999999994</c:v>
                </c:pt>
                <c:pt idx="4">
                  <c:v>51.94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53.62</c:v>
                </c:pt>
                <c:pt idx="1">
                  <c:v>53.41</c:v>
                </c:pt>
                <c:pt idx="2">
                  <c:v>53.29</c:v>
                </c:pt>
                <c:pt idx="3">
                  <c:v>59.22</c:v>
                </c:pt>
                <c:pt idx="4">
                  <c:v>58.79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174.17</c:v>
                </c:pt>
                <c:pt idx="1">
                  <c:v>155.79</c:v>
                </c:pt>
                <c:pt idx="2">
                  <c:v>185.44</c:v>
                </c:pt>
                <c:pt idx="3">
                  <c:v>167.71</c:v>
                </c:pt>
                <c:pt idx="4">
                  <c:v>221.39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287.7</c:v>
                </c:pt>
                <c:pt idx="1">
                  <c:v>277.39999999999998</c:v>
                </c:pt>
                <c:pt idx="2">
                  <c:v>259.02</c:v>
                </c:pt>
                <c:pt idx="3">
                  <c:v>292.89999999999998</c:v>
                </c:pt>
                <c:pt idx="4">
                  <c:v>298.25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【1,084.05】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【54.90】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【300.47】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【53.46】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G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島田市</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4</v>
      </c>
      <c r="Q7" s="5"/>
      <c r="R7" s="5"/>
      <c r="S7" s="5"/>
      <c r="T7" s="5"/>
      <c r="U7" s="5"/>
      <c r="V7" s="5"/>
      <c r="W7" s="5" t="s">
        <v>0</v>
      </c>
      <c r="X7" s="5"/>
      <c r="Y7" s="5"/>
      <c r="Z7" s="5"/>
      <c r="AA7" s="5"/>
      <c r="AB7" s="5"/>
      <c r="AC7" s="5"/>
      <c r="AD7" s="5" t="s">
        <v>17</v>
      </c>
      <c r="AE7" s="5"/>
      <c r="AF7" s="5"/>
      <c r="AG7" s="5"/>
      <c r="AH7" s="5"/>
      <c r="AI7" s="5"/>
      <c r="AJ7" s="5"/>
      <c r="AK7" s="2"/>
      <c r="AL7" s="5" t="s">
        <v>14</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98282</v>
      </c>
      <c r="AM8" s="22"/>
      <c r="AN8" s="22"/>
      <c r="AO8" s="22"/>
      <c r="AP8" s="22"/>
      <c r="AQ8" s="22"/>
      <c r="AR8" s="22"/>
      <c r="AS8" s="22"/>
      <c r="AT8" s="7">
        <f>データ!$S$6</f>
        <v>315.7</v>
      </c>
      <c r="AU8" s="7"/>
      <c r="AV8" s="7"/>
      <c r="AW8" s="7"/>
      <c r="AX8" s="7"/>
      <c r="AY8" s="7"/>
      <c r="AZ8" s="7"/>
      <c r="BA8" s="7"/>
      <c r="BB8" s="7">
        <f>データ!$T$6</f>
        <v>311.31</v>
      </c>
      <c r="BC8" s="7"/>
      <c r="BD8" s="7"/>
      <c r="BE8" s="7"/>
      <c r="BF8" s="7"/>
      <c r="BG8" s="7"/>
      <c r="BH8" s="7"/>
      <c r="BI8" s="7"/>
      <c r="BJ8" s="3"/>
      <c r="BK8" s="3"/>
      <c r="BL8" s="28" t="s">
        <v>10</v>
      </c>
      <c r="BM8" s="40"/>
      <c r="BN8" s="49" t="s">
        <v>21</v>
      </c>
      <c r="BO8" s="52"/>
      <c r="BP8" s="52"/>
      <c r="BQ8" s="52"/>
      <c r="BR8" s="52"/>
      <c r="BS8" s="52"/>
      <c r="BT8" s="52"/>
      <c r="BU8" s="52"/>
      <c r="BV8" s="52"/>
      <c r="BW8" s="52"/>
      <c r="BX8" s="52"/>
      <c r="BY8" s="56"/>
    </row>
    <row r="9" spans="1:78" ht="18.75" customHeight="1">
      <c r="A9" s="2"/>
      <c r="B9" s="5" t="s">
        <v>2</v>
      </c>
      <c r="C9" s="5"/>
      <c r="D9" s="5"/>
      <c r="E9" s="5"/>
      <c r="F9" s="5"/>
      <c r="G9" s="5"/>
      <c r="H9" s="5"/>
      <c r="I9" s="5" t="s">
        <v>22</v>
      </c>
      <c r="J9" s="5"/>
      <c r="K9" s="5"/>
      <c r="L9" s="5"/>
      <c r="M9" s="5"/>
      <c r="N9" s="5"/>
      <c r="O9" s="5"/>
      <c r="P9" s="5" t="s">
        <v>23</v>
      </c>
      <c r="Q9" s="5"/>
      <c r="R9" s="5"/>
      <c r="S9" s="5"/>
      <c r="T9" s="5"/>
      <c r="U9" s="5"/>
      <c r="V9" s="5"/>
      <c r="W9" s="5" t="s">
        <v>1</v>
      </c>
      <c r="X9" s="5"/>
      <c r="Y9" s="5"/>
      <c r="Z9" s="5"/>
      <c r="AA9" s="5"/>
      <c r="AB9" s="5"/>
      <c r="AC9" s="5"/>
      <c r="AD9" s="2"/>
      <c r="AE9" s="2"/>
      <c r="AF9" s="2"/>
      <c r="AG9" s="2"/>
      <c r="AH9" s="3"/>
      <c r="AI9" s="2"/>
      <c r="AJ9" s="2"/>
      <c r="AK9" s="2"/>
      <c r="AL9" s="5" t="s">
        <v>28</v>
      </c>
      <c r="AM9" s="5"/>
      <c r="AN9" s="5"/>
      <c r="AO9" s="5"/>
      <c r="AP9" s="5"/>
      <c r="AQ9" s="5"/>
      <c r="AR9" s="5"/>
      <c r="AS9" s="5"/>
      <c r="AT9" s="5" t="s">
        <v>31</v>
      </c>
      <c r="AU9" s="5"/>
      <c r="AV9" s="5"/>
      <c r="AW9" s="5"/>
      <c r="AX9" s="5"/>
      <c r="AY9" s="5"/>
      <c r="AZ9" s="5"/>
      <c r="BA9" s="5"/>
      <c r="BB9" s="5" t="s">
        <v>13</v>
      </c>
      <c r="BC9" s="5"/>
      <c r="BD9" s="5"/>
      <c r="BE9" s="5"/>
      <c r="BF9" s="5"/>
      <c r="BG9" s="5"/>
      <c r="BH9" s="5"/>
      <c r="BI9" s="5"/>
      <c r="BJ9" s="3"/>
      <c r="BK9" s="3"/>
      <c r="BL9" s="29" t="s">
        <v>32</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4.83</v>
      </c>
      <c r="Q10" s="7"/>
      <c r="R10" s="7"/>
      <c r="S10" s="7"/>
      <c r="T10" s="7"/>
      <c r="U10" s="7"/>
      <c r="V10" s="7"/>
      <c r="W10" s="22">
        <f>データ!$Q$6</f>
        <v>2449</v>
      </c>
      <c r="X10" s="22"/>
      <c r="Y10" s="22"/>
      <c r="Z10" s="22"/>
      <c r="AA10" s="22"/>
      <c r="AB10" s="22"/>
      <c r="AC10" s="22"/>
      <c r="AD10" s="2"/>
      <c r="AE10" s="2"/>
      <c r="AF10" s="2"/>
      <c r="AG10" s="2"/>
      <c r="AH10" s="2"/>
      <c r="AI10" s="2"/>
      <c r="AJ10" s="2"/>
      <c r="AK10" s="2"/>
      <c r="AL10" s="22">
        <f>データ!$U$6</f>
        <v>4737</v>
      </c>
      <c r="AM10" s="22"/>
      <c r="AN10" s="22"/>
      <c r="AO10" s="22"/>
      <c r="AP10" s="22"/>
      <c r="AQ10" s="22"/>
      <c r="AR10" s="22"/>
      <c r="AS10" s="22"/>
      <c r="AT10" s="7">
        <f>データ!$V$6</f>
        <v>36.200000000000003</v>
      </c>
      <c r="AU10" s="7"/>
      <c r="AV10" s="7"/>
      <c r="AW10" s="7"/>
      <c r="AX10" s="7"/>
      <c r="AY10" s="7"/>
      <c r="AZ10" s="7"/>
      <c r="BA10" s="7"/>
      <c r="BB10" s="7">
        <f>データ!$W$6</f>
        <v>130.86000000000001</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30</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7</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0"/>
    </row>
    <row r="84" spans="1:78" hidden="1">
      <c r="B84" s="12" t="s">
        <v>46</v>
      </c>
      <c r="C84" s="12"/>
      <c r="D84" s="12"/>
      <c r="E84" s="12" t="s">
        <v>48</v>
      </c>
      <c r="F84" s="12" t="s">
        <v>50</v>
      </c>
      <c r="G84" s="12" t="s">
        <v>51</v>
      </c>
      <c r="H84" s="12" t="s">
        <v>44</v>
      </c>
      <c r="I84" s="12" t="s">
        <v>6</v>
      </c>
      <c r="J84" s="12" t="s">
        <v>26</v>
      </c>
      <c r="K84" s="12" t="s">
        <v>52</v>
      </c>
      <c r="L84" s="12" t="s">
        <v>54</v>
      </c>
      <c r="M84" s="12" t="s">
        <v>33</v>
      </c>
      <c r="N84" s="12" t="s">
        <v>55</v>
      </c>
      <c r="O84" s="12" t="s">
        <v>57</v>
      </c>
    </row>
    <row r="85" spans="1:78" hidden="1">
      <c r="B85" s="12"/>
      <c r="C85" s="12"/>
      <c r="D85" s="12"/>
      <c r="E85" s="12" t="str">
        <f>データ!AH6</f>
        <v>【76.03】</v>
      </c>
      <c r="F85" s="12" t="s">
        <v>39</v>
      </c>
      <c r="G85" s="12" t="s">
        <v>39</v>
      </c>
      <c r="H85" s="12" t="str">
        <f>データ!BO6</f>
        <v>【1,084.05】</v>
      </c>
      <c r="I85" s="12" t="str">
        <f>データ!BZ6</f>
        <v>【53.46】</v>
      </c>
      <c r="J85" s="12" t="str">
        <f>データ!CK6</f>
        <v>【300.47】</v>
      </c>
      <c r="K85" s="12" t="str">
        <f>データ!CV6</f>
        <v>【54.90】</v>
      </c>
      <c r="L85" s="12" t="str">
        <f>データ!DG6</f>
        <v>【73.31】</v>
      </c>
      <c r="M85" s="12" t="s">
        <v>39</v>
      </c>
      <c r="N85" s="12" t="s">
        <v>39</v>
      </c>
      <c r="O85" s="12" t="str">
        <f>データ!EN6</f>
        <v>【0.56】</v>
      </c>
    </row>
  </sheetData>
  <sheetProtection algorithmName="SHA-512" hashValue="HonAMZNifp4EqFU1RQ3wz0AtqcYlpu4AlYTbzG37Djdcs0lIetPr3Wma1hDvxTwGFWM8oGFNzeW9seph7P+GPg==" saltValue="gU9d7SWy0bbcPEgJZ6sc9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49</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6" t="s">
        <v>58</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20</v>
      </c>
      <c r="B3" s="68" t="s">
        <v>53</v>
      </c>
      <c r="C3" s="68" t="s">
        <v>16</v>
      </c>
      <c r="D3" s="68" t="s">
        <v>59</v>
      </c>
      <c r="E3" s="68" t="s">
        <v>61</v>
      </c>
      <c r="F3" s="68" t="s">
        <v>60</v>
      </c>
      <c r="G3" s="68" t="s">
        <v>25</v>
      </c>
      <c r="H3" s="76" t="s">
        <v>29</v>
      </c>
      <c r="I3" s="79"/>
      <c r="J3" s="79"/>
      <c r="K3" s="79"/>
      <c r="L3" s="79"/>
      <c r="M3" s="79"/>
      <c r="N3" s="79"/>
      <c r="O3" s="79"/>
      <c r="P3" s="79"/>
      <c r="Q3" s="79"/>
      <c r="R3" s="79"/>
      <c r="S3" s="79"/>
      <c r="T3" s="79"/>
      <c r="U3" s="79"/>
      <c r="V3" s="79"/>
      <c r="W3" s="83"/>
      <c r="X3" s="85" t="s">
        <v>56</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8</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66" t="s">
        <v>62</v>
      </c>
      <c r="B4" s="69"/>
      <c r="C4" s="69"/>
      <c r="D4" s="69"/>
      <c r="E4" s="69"/>
      <c r="F4" s="69"/>
      <c r="G4" s="69"/>
      <c r="H4" s="77"/>
      <c r="I4" s="80"/>
      <c r="J4" s="80"/>
      <c r="K4" s="80"/>
      <c r="L4" s="80"/>
      <c r="M4" s="80"/>
      <c r="N4" s="80"/>
      <c r="O4" s="80"/>
      <c r="P4" s="80"/>
      <c r="Q4" s="80"/>
      <c r="R4" s="80"/>
      <c r="S4" s="80"/>
      <c r="T4" s="80"/>
      <c r="U4" s="80"/>
      <c r="V4" s="80"/>
      <c r="W4" s="84"/>
      <c r="X4" s="86" t="s">
        <v>24</v>
      </c>
      <c r="Y4" s="86"/>
      <c r="Z4" s="86"/>
      <c r="AA4" s="86"/>
      <c r="AB4" s="86"/>
      <c r="AC4" s="86"/>
      <c r="AD4" s="86"/>
      <c r="AE4" s="86"/>
      <c r="AF4" s="86"/>
      <c r="AG4" s="86"/>
      <c r="AH4" s="86"/>
      <c r="AI4" s="86" t="s">
        <v>47</v>
      </c>
      <c r="AJ4" s="86"/>
      <c r="AK4" s="86"/>
      <c r="AL4" s="86"/>
      <c r="AM4" s="86"/>
      <c r="AN4" s="86"/>
      <c r="AO4" s="86"/>
      <c r="AP4" s="86"/>
      <c r="AQ4" s="86"/>
      <c r="AR4" s="86"/>
      <c r="AS4" s="86"/>
      <c r="AT4" s="86" t="s">
        <v>41</v>
      </c>
      <c r="AU4" s="86"/>
      <c r="AV4" s="86"/>
      <c r="AW4" s="86"/>
      <c r="AX4" s="86"/>
      <c r="AY4" s="86"/>
      <c r="AZ4" s="86"/>
      <c r="BA4" s="86"/>
      <c r="BB4" s="86"/>
      <c r="BC4" s="86"/>
      <c r="BD4" s="86"/>
      <c r="BE4" s="86" t="s">
        <v>64</v>
      </c>
      <c r="BF4" s="86"/>
      <c r="BG4" s="86"/>
      <c r="BH4" s="86"/>
      <c r="BI4" s="86"/>
      <c r="BJ4" s="86"/>
      <c r="BK4" s="86"/>
      <c r="BL4" s="86"/>
      <c r="BM4" s="86"/>
      <c r="BN4" s="86"/>
      <c r="BO4" s="86"/>
      <c r="BP4" s="86" t="s">
        <v>36</v>
      </c>
      <c r="BQ4" s="86"/>
      <c r="BR4" s="86"/>
      <c r="BS4" s="86"/>
      <c r="BT4" s="86"/>
      <c r="BU4" s="86"/>
      <c r="BV4" s="86"/>
      <c r="BW4" s="86"/>
      <c r="BX4" s="86"/>
      <c r="BY4" s="86"/>
      <c r="BZ4" s="86"/>
      <c r="CA4" s="86" t="s">
        <v>65</v>
      </c>
      <c r="CB4" s="86"/>
      <c r="CC4" s="86"/>
      <c r="CD4" s="86"/>
      <c r="CE4" s="86"/>
      <c r="CF4" s="86"/>
      <c r="CG4" s="86"/>
      <c r="CH4" s="86"/>
      <c r="CI4" s="86"/>
      <c r="CJ4" s="86"/>
      <c r="CK4" s="86"/>
      <c r="CL4" s="86" t="s">
        <v>67</v>
      </c>
      <c r="CM4" s="86"/>
      <c r="CN4" s="86"/>
      <c r="CO4" s="86"/>
      <c r="CP4" s="86"/>
      <c r="CQ4" s="86"/>
      <c r="CR4" s="86"/>
      <c r="CS4" s="86"/>
      <c r="CT4" s="86"/>
      <c r="CU4" s="86"/>
      <c r="CV4" s="86"/>
      <c r="CW4" s="86" t="s">
        <v>68</v>
      </c>
      <c r="CX4" s="86"/>
      <c r="CY4" s="86"/>
      <c r="CZ4" s="86"/>
      <c r="DA4" s="86"/>
      <c r="DB4" s="86"/>
      <c r="DC4" s="86"/>
      <c r="DD4" s="86"/>
      <c r="DE4" s="86"/>
      <c r="DF4" s="86"/>
      <c r="DG4" s="86"/>
      <c r="DH4" s="86" t="s">
        <v>69</v>
      </c>
      <c r="DI4" s="86"/>
      <c r="DJ4" s="86"/>
      <c r="DK4" s="86"/>
      <c r="DL4" s="86"/>
      <c r="DM4" s="86"/>
      <c r="DN4" s="86"/>
      <c r="DO4" s="86"/>
      <c r="DP4" s="86"/>
      <c r="DQ4" s="86"/>
      <c r="DR4" s="86"/>
      <c r="DS4" s="86" t="s">
        <v>63</v>
      </c>
      <c r="DT4" s="86"/>
      <c r="DU4" s="86"/>
      <c r="DV4" s="86"/>
      <c r="DW4" s="86"/>
      <c r="DX4" s="86"/>
      <c r="DY4" s="86"/>
      <c r="DZ4" s="86"/>
      <c r="EA4" s="86"/>
      <c r="EB4" s="86"/>
      <c r="EC4" s="86"/>
      <c r="ED4" s="86" t="s">
        <v>70</v>
      </c>
      <c r="EE4" s="86"/>
      <c r="EF4" s="86"/>
      <c r="EG4" s="86"/>
      <c r="EH4" s="86"/>
      <c r="EI4" s="86"/>
      <c r="EJ4" s="86"/>
      <c r="EK4" s="86"/>
      <c r="EL4" s="86"/>
      <c r="EM4" s="86"/>
      <c r="EN4" s="86"/>
    </row>
    <row r="5" spans="1:144">
      <c r="A5" s="66" t="s">
        <v>27</v>
      </c>
      <c r="B5" s="70"/>
      <c r="C5" s="70"/>
      <c r="D5" s="70"/>
      <c r="E5" s="70"/>
      <c r="F5" s="70"/>
      <c r="G5" s="70"/>
      <c r="H5" s="78" t="s">
        <v>15</v>
      </c>
      <c r="I5" s="78" t="s">
        <v>71</v>
      </c>
      <c r="J5" s="78" t="s">
        <v>72</v>
      </c>
      <c r="K5" s="78" t="s">
        <v>73</v>
      </c>
      <c r="L5" s="78" t="s">
        <v>74</v>
      </c>
      <c r="M5" s="78" t="s">
        <v>75</v>
      </c>
      <c r="N5" s="78" t="s">
        <v>76</v>
      </c>
      <c r="O5" s="78" t="s">
        <v>77</v>
      </c>
      <c r="P5" s="78" t="s">
        <v>78</v>
      </c>
      <c r="Q5" s="78" t="s">
        <v>79</v>
      </c>
      <c r="R5" s="78" t="s">
        <v>80</v>
      </c>
      <c r="S5" s="78" t="s">
        <v>81</v>
      </c>
      <c r="T5" s="78" t="s">
        <v>66</v>
      </c>
      <c r="U5" s="78" t="s">
        <v>82</v>
      </c>
      <c r="V5" s="78" t="s">
        <v>83</v>
      </c>
      <c r="W5" s="78" t="s">
        <v>84</v>
      </c>
      <c r="X5" s="78" t="s">
        <v>85</v>
      </c>
      <c r="Y5" s="78" t="s">
        <v>86</v>
      </c>
      <c r="Z5" s="78" t="s">
        <v>87</v>
      </c>
      <c r="AA5" s="78" t="s">
        <v>88</v>
      </c>
      <c r="AB5" s="78" t="s">
        <v>89</v>
      </c>
      <c r="AC5" s="78" t="s">
        <v>91</v>
      </c>
      <c r="AD5" s="78" t="s">
        <v>92</v>
      </c>
      <c r="AE5" s="78" t="s">
        <v>93</v>
      </c>
      <c r="AF5" s="78" t="s">
        <v>94</v>
      </c>
      <c r="AG5" s="78" t="s">
        <v>95</v>
      </c>
      <c r="AH5" s="78" t="s">
        <v>46</v>
      </c>
      <c r="AI5" s="78" t="s">
        <v>85</v>
      </c>
      <c r="AJ5" s="78" t="s">
        <v>86</v>
      </c>
      <c r="AK5" s="78" t="s">
        <v>87</v>
      </c>
      <c r="AL5" s="78" t="s">
        <v>88</v>
      </c>
      <c r="AM5" s="78" t="s">
        <v>89</v>
      </c>
      <c r="AN5" s="78" t="s">
        <v>91</v>
      </c>
      <c r="AO5" s="78" t="s">
        <v>92</v>
      </c>
      <c r="AP5" s="78" t="s">
        <v>93</v>
      </c>
      <c r="AQ5" s="78" t="s">
        <v>94</v>
      </c>
      <c r="AR5" s="78" t="s">
        <v>95</v>
      </c>
      <c r="AS5" s="78" t="s">
        <v>90</v>
      </c>
      <c r="AT5" s="78" t="s">
        <v>85</v>
      </c>
      <c r="AU5" s="78" t="s">
        <v>86</v>
      </c>
      <c r="AV5" s="78" t="s">
        <v>87</v>
      </c>
      <c r="AW5" s="78" t="s">
        <v>88</v>
      </c>
      <c r="AX5" s="78" t="s">
        <v>89</v>
      </c>
      <c r="AY5" s="78" t="s">
        <v>91</v>
      </c>
      <c r="AZ5" s="78" t="s">
        <v>92</v>
      </c>
      <c r="BA5" s="78" t="s">
        <v>93</v>
      </c>
      <c r="BB5" s="78" t="s">
        <v>94</v>
      </c>
      <c r="BC5" s="78" t="s">
        <v>95</v>
      </c>
      <c r="BD5" s="78" t="s">
        <v>90</v>
      </c>
      <c r="BE5" s="78" t="s">
        <v>85</v>
      </c>
      <c r="BF5" s="78" t="s">
        <v>86</v>
      </c>
      <c r="BG5" s="78" t="s">
        <v>87</v>
      </c>
      <c r="BH5" s="78" t="s">
        <v>88</v>
      </c>
      <c r="BI5" s="78" t="s">
        <v>89</v>
      </c>
      <c r="BJ5" s="78" t="s">
        <v>91</v>
      </c>
      <c r="BK5" s="78" t="s">
        <v>92</v>
      </c>
      <c r="BL5" s="78" t="s">
        <v>93</v>
      </c>
      <c r="BM5" s="78" t="s">
        <v>94</v>
      </c>
      <c r="BN5" s="78" t="s">
        <v>95</v>
      </c>
      <c r="BO5" s="78" t="s">
        <v>90</v>
      </c>
      <c r="BP5" s="78" t="s">
        <v>85</v>
      </c>
      <c r="BQ5" s="78" t="s">
        <v>86</v>
      </c>
      <c r="BR5" s="78" t="s">
        <v>87</v>
      </c>
      <c r="BS5" s="78" t="s">
        <v>88</v>
      </c>
      <c r="BT5" s="78" t="s">
        <v>89</v>
      </c>
      <c r="BU5" s="78" t="s">
        <v>91</v>
      </c>
      <c r="BV5" s="78" t="s">
        <v>92</v>
      </c>
      <c r="BW5" s="78" t="s">
        <v>93</v>
      </c>
      <c r="BX5" s="78" t="s">
        <v>94</v>
      </c>
      <c r="BY5" s="78" t="s">
        <v>95</v>
      </c>
      <c r="BZ5" s="78" t="s">
        <v>90</v>
      </c>
      <c r="CA5" s="78" t="s">
        <v>85</v>
      </c>
      <c r="CB5" s="78" t="s">
        <v>86</v>
      </c>
      <c r="CC5" s="78" t="s">
        <v>87</v>
      </c>
      <c r="CD5" s="78" t="s">
        <v>88</v>
      </c>
      <c r="CE5" s="78" t="s">
        <v>89</v>
      </c>
      <c r="CF5" s="78" t="s">
        <v>91</v>
      </c>
      <c r="CG5" s="78" t="s">
        <v>92</v>
      </c>
      <c r="CH5" s="78" t="s">
        <v>93</v>
      </c>
      <c r="CI5" s="78" t="s">
        <v>94</v>
      </c>
      <c r="CJ5" s="78" t="s">
        <v>95</v>
      </c>
      <c r="CK5" s="78" t="s">
        <v>90</v>
      </c>
      <c r="CL5" s="78" t="s">
        <v>85</v>
      </c>
      <c r="CM5" s="78" t="s">
        <v>86</v>
      </c>
      <c r="CN5" s="78" t="s">
        <v>87</v>
      </c>
      <c r="CO5" s="78" t="s">
        <v>88</v>
      </c>
      <c r="CP5" s="78" t="s">
        <v>89</v>
      </c>
      <c r="CQ5" s="78" t="s">
        <v>91</v>
      </c>
      <c r="CR5" s="78" t="s">
        <v>92</v>
      </c>
      <c r="CS5" s="78" t="s">
        <v>93</v>
      </c>
      <c r="CT5" s="78" t="s">
        <v>94</v>
      </c>
      <c r="CU5" s="78" t="s">
        <v>95</v>
      </c>
      <c r="CV5" s="78" t="s">
        <v>90</v>
      </c>
      <c r="CW5" s="78" t="s">
        <v>85</v>
      </c>
      <c r="CX5" s="78" t="s">
        <v>86</v>
      </c>
      <c r="CY5" s="78" t="s">
        <v>87</v>
      </c>
      <c r="CZ5" s="78" t="s">
        <v>88</v>
      </c>
      <c r="DA5" s="78" t="s">
        <v>89</v>
      </c>
      <c r="DB5" s="78" t="s">
        <v>91</v>
      </c>
      <c r="DC5" s="78" t="s">
        <v>92</v>
      </c>
      <c r="DD5" s="78" t="s">
        <v>93</v>
      </c>
      <c r="DE5" s="78" t="s">
        <v>94</v>
      </c>
      <c r="DF5" s="78" t="s">
        <v>95</v>
      </c>
      <c r="DG5" s="78" t="s">
        <v>90</v>
      </c>
      <c r="DH5" s="78" t="s">
        <v>85</v>
      </c>
      <c r="DI5" s="78" t="s">
        <v>86</v>
      </c>
      <c r="DJ5" s="78" t="s">
        <v>87</v>
      </c>
      <c r="DK5" s="78" t="s">
        <v>88</v>
      </c>
      <c r="DL5" s="78" t="s">
        <v>89</v>
      </c>
      <c r="DM5" s="78" t="s">
        <v>91</v>
      </c>
      <c r="DN5" s="78" t="s">
        <v>92</v>
      </c>
      <c r="DO5" s="78" t="s">
        <v>93</v>
      </c>
      <c r="DP5" s="78" t="s">
        <v>94</v>
      </c>
      <c r="DQ5" s="78" t="s">
        <v>95</v>
      </c>
      <c r="DR5" s="78" t="s">
        <v>90</v>
      </c>
      <c r="DS5" s="78" t="s">
        <v>85</v>
      </c>
      <c r="DT5" s="78" t="s">
        <v>86</v>
      </c>
      <c r="DU5" s="78" t="s">
        <v>87</v>
      </c>
      <c r="DV5" s="78" t="s">
        <v>88</v>
      </c>
      <c r="DW5" s="78" t="s">
        <v>89</v>
      </c>
      <c r="DX5" s="78" t="s">
        <v>91</v>
      </c>
      <c r="DY5" s="78" t="s">
        <v>92</v>
      </c>
      <c r="DZ5" s="78" t="s">
        <v>93</v>
      </c>
      <c r="EA5" s="78" t="s">
        <v>94</v>
      </c>
      <c r="EB5" s="78" t="s">
        <v>95</v>
      </c>
      <c r="EC5" s="78" t="s">
        <v>90</v>
      </c>
      <c r="ED5" s="78" t="s">
        <v>85</v>
      </c>
      <c r="EE5" s="78" t="s">
        <v>86</v>
      </c>
      <c r="EF5" s="78" t="s">
        <v>87</v>
      </c>
      <c r="EG5" s="78" t="s">
        <v>88</v>
      </c>
      <c r="EH5" s="78" t="s">
        <v>89</v>
      </c>
      <c r="EI5" s="78" t="s">
        <v>91</v>
      </c>
      <c r="EJ5" s="78" t="s">
        <v>92</v>
      </c>
      <c r="EK5" s="78" t="s">
        <v>93</v>
      </c>
      <c r="EL5" s="78" t="s">
        <v>94</v>
      </c>
      <c r="EM5" s="78" t="s">
        <v>95</v>
      </c>
      <c r="EN5" s="78" t="s">
        <v>90</v>
      </c>
    </row>
    <row r="6" spans="1:144" s="65" customFormat="1">
      <c r="A6" s="66" t="s">
        <v>96</v>
      </c>
      <c r="B6" s="71">
        <f t="shared" ref="B6:W6" si="1">B7</f>
        <v>2019</v>
      </c>
      <c r="C6" s="71">
        <f t="shared" si="1"/>
        <v>222097</v>
      </c>
      <c r="D6" s="71">
        <f t="shared" si="1"/>
        <v>47</v>
      </c>
      <c r="E6" s="71">
        <f t="shared" si="1"/>
        <v>1</v>
      </c>
      <c r="F6" s="71">
        <f t="shared" si="1"/>
        <v>0</v>
      </c>
      <c r="G6" s="71">
        <f t="shared" si="1"/>
        <v>0</v>
      </c>
      <c r="H6" s="71" t="str">
        <f t="shared" si="1"/>
        <v>静岡県　島田市</v>
      </c>
      <c r="I6" s="71" t="str">
        <f t="shared" si="1"/>
        <v>法非適用</v>
      </c>
      <c r="J6" s="71" t="str">
        <f t="shared" si="1"/>
        <v>水道事業</v>
      </c>
      <c r="K6" s="71" t="str">
        <f t="shared" si="1"/>
        <v>簡易水道事業</v>
      </c>
      <c r="L6" s="71" t="str">
        <f t="shared" si="1"/>
        <v>D3</v>
      </c>
      <c r="M6" s="71" t="str">
        <f t="shared" si="1"/>
        <v>非設置</v>
      </c>
      <c r="N6" s="81" t="str">
        <f t="shared" si="1"/>
        <v>-</v>
      </c>
      <c r="O6" s="81" t="str">
        <f t="shared" si="1"/>
        <v>該当数値なし</v>
      </c>
      <c r="P6" s="81">
        <f t="shared" si="1"/>
        <v>4.83</v>
      </c>
      <c r="Q6" s="81">
        <f t="shared" si="1"/>
        <v>2449</v>
      </c>
      <c r="R6" s="81">
        <f t="shared" si="1"/>
        <v>98282</v>
      </c>
      <c r="S6" s="81">
        <f t="shared" si="1"/>
        <v>315.7</v>
      </c>
      <c r="T6" s="81">
        <f t="shared" si="1"/>
        <v>311.31</v>
      </c>
      <c r="U6" s="81">
        <f t="shared" si="1"/>
        <v>4737</v>
      </c>
      <c r="V6" s="81">
        <f t="shared" si="1"/>
        <v>36.200000000000003</v>
      </c>
      <c r="W6" s="81">
        <f t="shared" si="1"/>
        <v>130.86000000000001</v>
      </c>
      <c r="X6" s="87">
        <f t="shared" ref="X6:AG6" si="2">IF(X7="",NA(),X7)</f>
        <v>83.53</v>
      </c>
      <c r="Y6" s="87">
        <f t="shared" si="2"/>
        <v>83.4</v>
      </c>
      <c r="Z6" s="87">
        <f t="shared" si="2"/>
        <v>80.150000000000006</v>
      </c>
      <c r="AA6" s="87">
        <f t="shared" si="2"/>
        <v>83.48</v>
      </c>
      <c r="AB6" s="87">
        <f t="shared" si="2"/>
        <v>75.42</v>
      </c>
      <c r="AC6" s="87">
        <f t="shared" si="2"/>
        <v>75.34</v>
      </c>
      <c r="AD6" s="87">
        <f t="shared" si="2"/>
        <v>76.650000000000006</v>
      </c>
      <c r="AE6" s="87">
        <f t="shared" si="2"/>
        <v>73.959999999999994</v>
      </c>
      <c r="AF6" s="87">
        <f t="shared" si="2"/>
        <v>77.91</v>
      </c>
      <c r="AG6" s="87">
        <f t="shared" si="2"/>
        <v>79.099999999999994</v>
      </c>
      <c r="AH6" s="81" t="str">
        <f>IF(AH7="","",IF(AH7="-","【-】","【"&amp;SUBSTITUTE(TEXT(AH7,"#,##0.00"),"-","△")&amp;"】"))</f>
        <v>【76.03】</v>
      </c>
      <c r="AI6" s="81" t="e">
        <f t="shared" ref="AI6:AR6" si="3">IF(AI7="",NA(),AI7)</f>
        <v>#N/A</v>
      </c>
      <c r="AJ6" s="81" t="e">
        <f t="shared" si="3"/>
        <v>#N/A</v>
      </c>
      <c r="AK6" s="81" t="e">
        <f t="shared" si="3"/>
        <v>#N/A</v>
      </c>
      <c r="AL6" s="81" t="e">
        <f t="shared" si="3"/>
        <v>#N/A</v>
      </c>
      <c r="AM6" s="81" t="e">
        <f t="shared" si="3"/>
        <v>#N/A</v>
      </c>
      <c r="AN6" s="81" t="e">
        <f t="shared" si="3"/>
        <v>#N/A</v>
      </c>
      <c r="AO6" s="81" t="e">
        <f t="shared" si="3"/>
        <v>#N/A</v>
      </c>
      <c r="AP6" s="81" t="e">
        <f t="shared" si="3"/>
        <v>#N/A</v>
      </c>
      <c r="AQ6" s="81" t="e">
        <f t="shared" si="3"/>
        <v>#N/A</v>
      </c>
      <c r="AR6" s="81" t="e">
        <f t="shared" si="3"/>
        <v>#N/A</v>
      </c>
      <c r="AS6" s="81" t="str">
        <f>IF(AS7="","",IF(AS7="-","【-】","【"&amp;SUBSTITUTE(TEXT(AS7,"#,##0.00"),"-","△")&amp;"】"))</f>
        <v/>
      </c>
      <c r="AT6" s="81" t="e">
        <f t="shared" ref="AT6:BC6" si="4">IF(AT7="",NA(),AT7)</f>
        <v>#N/A</v>
      </c>
      <c r="AU6" s="81" t="e">
        <f t="shared" si="4"/>
        <v>#N/A</v>
      </c>
      <c r="AV6" s="81" t="e">
        <f t="shared" si="4"/>
        <v>#N/A</v>
      </c>
      <c r="AW6" s="81" t="e">
        <f t="shared" si="4"/>
        <v>#N/A</v>
      </c>
      <c r="AX6" s="81" t="e">
        <f t="shared" si="4"/>
        <v>#N/A</v>
      </c>
      <c r="AY6" s="81" t="e">
        <f t="shared" si="4"/>
        <v>#N/A</v>
      </c>
      <c r="AZ6" s="81" t="e">
        <f t="shared" si="4"/>
        <v>#N/A</v>
      </c>
      <c r="BA6" s="81" t="e">
        <f t="shared" si="4"/>
        <v>#N/A</v>
      </c>
      <c r="BB6" s="81" t="e">
        <f t="shared" si="4"/>
        <v>#N/A</v>
      </c>
      <c r="BC6" s="81" t="e">
        <f t="shared" si="4"/>
        <v>#N/A</v>
      </c>
      <c r="BD6" s="81" t="str">
        <f>IF(BD7="","",IF(BD7="-","【-】","【"&amp;SUBSTITUTE(TEXT(BD7,"#,##0.00"),"-","△")&amp;"】"))</f>
        <v/>
      </c>
      <c r="BE6" s="87">
        <f t="shared" ref="BE6:BN6" si="5">IF(BE7="",NA(),BE7)</f>
        <v>363.04</v>
      </c>
      <c r="BF6" s="87">
        <f t="shared" si="5"/>
        <v>328.11</v>
      </c>
      <c r="BG6" s="87">
        <f t="shared" si="5"/>
        <v>419.8</v>
      </c>
      <c r="BH6" s="87">
        <f t="shared" si="5"/>
        <v>714.36</v>
      </c>
      <c r="BI6" s="87">
        <f t="shared" si="5"/>
        <v>1560.1</v>
      </c>
      <c r="BJ6" s="87">
        <f t="shared" si="5"/>
        <v>1280.18</v>
      </c>
      <c r="BK6" s="87">
        <f t="shared" si="5"/>
        <v>1346.23</v>
      </c>
      <c r="BL6" s="87">
        <f t="shared" si="5"/>
        <v>1295.06</v>
      </c>
      <c r="BM6" s="87">
        <f t="shared" si="5"/>
        <v>1007.7</v>
      </c>
      <c r="BN6" s="87">
        <f t="shared" si="5"/>
        <v>1018.52</v>
      </c>
      <c r="BO6" s="81" t="str">
        <f>IF(BO7="","",IF(BO7="-","【-】","【"&amp;SUBSTITUTE(TEXT(BO7,"#,##0.00"),"-","△")&amp;"】"))</f>
        <v>【1,084.05】</v>
      </c>
      <c r="BP6" s="87">
        <f t="shared" ref="BP6:BY6" si="6">IF(BP7="",NA(),BP7)</f>
        <v>66.61</v>
      </c>
      <c r="BQ6" s="87">
        <f t="shared" si="6"/>
        <v>77.709999999999994</v>
      </c>
      <c r="BR6" s="87">
        <f t="shared" si="6"/>
        <v>68.17</v>
      </c>
      <c r="BS6" s="87">
        <f t="shared" si="6"/>
        <v>78.599999999999994</v>
      </c>
      <c r="BT6" s="87">
        <f t="shared" si="6"/>
        <v>51.94</v>
      </c>
      <c r="BU6" s="87">
        <f t="shared" si="6"/>
        <v>53.62</v>
      </c>
      <c r="BV6" s="87">
        <f t="shared" si="6"/>
        <v>53.41</v>
      </c>
      <c r="BW6" s="87">
        <f t="shared" si="6"/>
        <v>53.29</v>
      </c>
      <c r="BX6" s="87">
        <f t="shared" si="6"/>
        <v>59.22</v>
      </c>
      <c r="BY6" s="87">
        <f t="shared" si="6"/>
        <v>58.79</v>
      </c>
      <c r="BZ6" s="81" t="str">
        <f>IF(BZ7="","",IF(BZ7="-","【-】","【"&amp;SUBSTITUTE(TEXT(BZ7,"#,##0.00"),"-","△")&amp;"】"))</f>
        <v>【53.46】</v>
      </c>
      <c r="CA6" s="87">
        <f t="shared" ref="CA6:CJ6" si="7">IF(CA7="",NA(),CA7)</f>
        <v>174.17</v>
      </c>
      <c r="CB6" s="87">
        <f t="shared" si="7"/>
        <v>155.79</v>
      </c>
      <c r="CC6" s="87">
        <f t="shared" si="7"/>
        <v>185.44</v>
      </c>
      <c r="CD6" s="87">
        <f t="shared" si="7"/>
        <v>167.71</v>
      </c>
      <c r="CE6" s="87">
        <f t="shared" si="7"/>
        <v>221.39</v>
      </c>
      <c r="CF6" s="87">
        <f t="shared" si="7"/>
        <v>287.7</v>
      </c>
      <c r="CG6" s="87">
        <f t="shared" si="7"/>
        <v>277.39999999999998</v>
      </c>
      <c r="CH6" s="87">
        <f t="shared" si="7"/>
        <v>259.02</v>
      </c>
      <c r="CI6" s="87">
        <f t="shared" si="7"/>
        <v>292.89999999999998</v>
      </c>
      <c r="CJ6" s="87">
        <f t="shared" si="7"/>
        <v>298.25</v>
      </c>
      <c r="CK6" s="81" t="str">
        <f>IF(CK7="","",IF(CK7="-","【-】","【"&amp;SUBSTITUTE(TEXT(CK7,"#,##0.00"),"-","△")&amp;"】"))</f>
        <v>【300.47】</v>
      </c>
      <c r="CL6" s="87">
        <f t="shared" ref="CL6:CU6" si="8">IF(CL7="",NA(),CL7)</f>
        <v>46.65</v>
      </c>
      <c r="CM6" s="87">
        <f t="shared" si="8"/>
        <v>45.31</v>
      </c>
      <c r="CN6" s="87">
        <f t="shared" si="8"/>
        <v>46</v>
      </c>
      <c r="CO6" s="87">
        <f t="shared" si="8"/>
        <v>43.97</v>
      </c>
      <c r="CP6" s="87">
        <f t="shared" si="8"/>
        <v>43.61</v>
      </c>
      <c r="CQ6" s="87">
        <f t="shared" si="8"/>
        <v>58.1</v>
      </c>
      <c r="CR6" s="87">
        <f t="shared" si="8"/>
        <v>56.19</v>
      </c>
      <c r="CS6" s="87">
        <f t="shared" si="8"/>
        <v>56.65</v>
      </c>
      <c r="CT6" s="87">
        <f t="shared" si="8"/>
        <v>56.76</v>
      </c>
      <c r="CU6" s="87">
        <f t="shared" si="8"/>
        <v>56.04</v>
      </c>
      <c r="CV6" s="81" t="str">
        <f>IF(CV7="","",IF(CV7="-","【-】","【"&amp;SUBSTITUTE(TEXT(CV7,"#,##0.00"),"-","△")&amp;"】"))</f>
        <v>【54.90】</v>
      </c>
      <c r="CW6" s="87">
        <f t="shared" ref="CW6:DF6" si="9">IF(CW7="",NA(),CW7)</f>
        <v>74.150000000000006</v>
      </c>
      <c r="CX6" s="87">
        <f t="shared" si="9"/>
        <v>74.06</v>
      </c>
      <c r="CY6" s="87">
        <f t="shared" si="9"/>
        <v>70.930000000000007</v>
      </c>
      <c r="CZ6" s="87">
        <f t="shared" si="9"/>
        <v>72.540000000000006</v>
      </c>
      <c r="DA6" s="87">
        <f t="shared" si="9"/>
        <v>71.03</v>
      </c>
      <c r="DB6" s="87">
        <f t="shared" si="9"/>
        <v>76.69</v>
      </c>
      <c r="DC6" s="87">
        <f t="shared" si="9"/>
        <v>77.180000000000007</v>
      </c>
      <c r="DD6" s="87">
        <f t="shared" si="9"/>
        <v>76.13</v>
      </c>
      <c r="DE6" s="87">
        <f t="shared" si="9"/>
        <v>73.069999999999993</v>
      </c>
      <c r="DF6" s="87">
        <f t="shared" si="9"/>
        <v>72.78</v>
      </c>
      <c r="DG6" s="81" t="str">
        <f>IF(DG7="","",IF(DG7="-","【-】","【"&amp;SUBSTITUTE(TEXT(DG7,"#,##0.00"),"-","△")&amp;"】"))</f>
        <v>【73.31】</v>
      </c>
      <c r="DH6" s="81" t="e">
        <f t="shared" ref="DH6:DQ6" si="10">IF(DH7="",NA(),DH7)</f>
        <v>#N/A</v>
      </c>
      <c r="DI6" s="81" t="e">
        <f t="shared" si="10"/>
        <v>#N/A</v>
      </c>
      <c r="DJ6" s="81" t="e">
        <f t="shared" si="10"/>
        <v>#N/A</v>
      </c>
      <c r="DK6" s="81" t="e">
        <f t="shared" si="10"/>
        <v>#N/A</v>
      </c>
      <c r="DL6" s="81" t="e">
        <f t="shared" si="10"/>
        <v>#N/A</v>
      </c>
      <c r="DM6" s="81" t="e">
        <f t="shared" si="10"/>
        <v>#N/A</v>
      </c>
      <c r="DN6" s="81" t="e">
        <f t="shared" si="10"/>
        <v>#N/A</v>
      </c>
      <c r="DO6" s="81" t="e">
        <f t="shared" si="10"/>
        <v>#N/A</v>
      </c>
      <c r="DP6" s="81" t="e">
        <f t="shared" si="10"/>
        <v>#N/A</v>
      </c>
      <c r="DQ6" s="81" t="e">
        <f t="shared" si="10"/>
        <v>#N/A</v>
      </c>
      <c r="DR6" s="81" t="str">
        <f>IF(DR7="","",IF(DR7="-","【-】","【"&amp;SUBSTITUTE(TEXT(DR7,"#,##0.00"),"-","△")&amp;"】"))</f>
        <v/>
      </c>
      <c r="DS6" s="81" t="e">
        <f t="shared" ref="DS6:EB6" si="11">IF(DS7="",NA(),DS7)</f>
        <v>#N/A</v>
      </c>
      <c r="DT6" s="81" t="e">
        <f t="shared" si="11"/>
        <v>#N/A</v>
      </c>
      <c r="DU6" s="81" t="e">
        <f t="shared" si="11"/>
        <v>#N/A</v>
      </c>
      <c r="DV6" s="81" t="e">
        <f t="shared" si="11"/>
        <v>#N/A</v>
      </c>
      <c r="DW6" s="81" t="e">
        <f t="shared" si="11"/>
        <v>#N/A</v>
      </c>
      <c r="DX6" s="81" t="e">
        <f t="shared" si="11"/>
        <v>#N/A</v>
      </c>
      <c r="DY6" s="81" t="e">
        <f t="shared" si="11"/>
        <v>#N/A</v>
      </c>
      <c r="DZ6" s="81" t="e">
        <f t="shared" si="11"/>
        <v>#N/A</v>
      </c>
      <c r="EA6" s="81" t="e">
        <f t="shared" si="11"/>
        <v>#N/A</v>
      </c>
      <c r="EB6" s="81" t="e">
        <f t="shared" si="11"/>
        <v>#N/A</v>
      </c>
      <c r="EC6" s="81" t="str">
        <f>IF(EC7="","",IF(EC7="-","【-】","【"&amp;SUBSTITUTE(TEXT(EC7,"#,##0.00"),"-","△")&amp;"】"))</f>
        <v/>
      </c>
      <c r="ED6" s="87">
        <f t="shared" ref="ED6:EM6" si="12">IF(ED7="",NA(),ED7)</f>
        <v>0.26</v>
      </c>
      <c r="EE6" s="87">
        <f t="shared" si="12"/>
        <v>0.27</v>
      </c>
      <c r="EF6" s="87">
        <f t="shared" si="12"/>
        <v>0.26</v>
      </c>
      <c r="EG6" s="87">
        <f t="shared" si="12"/>
        <v>0.27</v>
      </c>
      <c r="EH6" s="87">
        <f t="shared" si="12"/>
        <v>0.77</v>
      </c>
      <c r="EI6" s="87">
        <f t="shared" si="12"/>
        <v>0.76</v>
      </c>
      <c r="EJ6" s="87">
        <f t="shared" si="12"/>
        <v>0.8</v>
      </c>
      <c r="EK6" s="87">
        <f t="shared" si="12"/>
        <v>0.96</v>
      </c>
      <c r="EL6" s="87">
        <f t="shared" si="12"/>
        <v>0.53</v>
      </c>
      <c r="EM6" s="87">
        <f t="shared" si="12"/>
        <v>0.71</v>
      </c>
      <c r="EN6" s="81" t="str">
        <f>IF(EN7="","",IF(EN7="-","【-】","【"&amp;SUBSTITUTE(TEXT(EN7,"#,##0.00"),"-","△")&amp;"】"))</f>
        <v>【0.56】</v>
      </c>
    </row>
    <row r="7" spans="1:144" s="65" customFormat="1">
      <c r="A7" s="66"/>
      <c r="B7" s="72">
        <v>2019</v>
      </c>
      <c r="C7" s="72">
        <v>222097</v>
      </c>
      <c r="D7" s="72">
        <v>47</v>
      </c>
      <c r="E7" s="72">
        <v>1</v>
      </c>
      <c r="F7" s="72">
        <v>0</v>
      </c>
      <c r="G7" s="72">
        <v>0</v>
      </c>
      <c r="H7" s="72" t="s">
        <v>34</v>
      </c>
      <c r="I7" s="72" t="s">
        <v>97</v>
      </c>
      <c r="J7" s="72" t="s">
        <v>98</v>
      </c>
      <c r="K7" s="72" t="s">
        <v>99</v>
      </c>
      <c r="L7" s="72" t="s">
        <v>100</v>
      </c>
      <c r="M7" s="72" t="s">
        <v>12</v>
      </c>
      <c r="N7" s="82" t="s">
        <v>39</v>
      </c>
      <c r="O7" s="82" t="s">
        <v>101</v>
      </c>
      <c r="P7" s="82">
        <v>4.83</v>
      </c>
      <c r="Q7" s="82">
        <v>2449</v>
      </c>
      <c r="R7" s="82">
        <v>98282</v>
      </c>
      <c r="S7" s="82">
        <v>315.7</v>
      </c>
      <c r="T7" s="82">
        <v>311.31</v>
      </c>
      <c r="U7" s="82">
        <v>4737</v>
      </c>
      <c r="V7" s="82">
        <v>36.200000000000003</v>
      </c>
      <c r="W7" s="82">
        <v>130.86000000000001</v>
      </c>
      <c r="X7" s="82">
        <v>83.53</v>
      </c>
      <c r="Y7" s="82">
        <v>83.4</v>
      </c>
      <c r="Z7" s="82">
        <v>80.150000000000006</v>
      </c>
      <c r="AA7" s="82">
        <v>83.48</v>
      </c>
      <c r="AB7" s="82">
        <v>75.42</v>
      </c>
      <c r="AC7" s="82">
        <v>75.34</v>
      </c>
      <c r="AD7" s="82">
        <v>76.650000000000006</v>
      </c>
      <c r="AE7" s="82">
        <v>73.959999999999994</v>
      </c>
      <c r="AF7" s="82">
        <v>77.91</v>
      </c>
      <c r="AG7" s="82">
        <v>79.099999999999994</v>
      </c>
      <c r="AH7" s="82">
        <v>76.03</v>
      </c>
      <c r="AI7" s="82"/>
      <c r="AJ7" s="82"/>
      <c r="AK7" s="82"/>
      <c r="AL7" s="82"/>
      <c r="AM7" s="82"/>
      <c r="AN7" s="82"/>
      <c r="AO7" s="82"/>
      <c r="AP7" s="82"/>
      <c r="AQ7" s="82"/>
      <c r="AR7" s="82"/>
      <c r="AS7" s="82"/>
      <c r="AT7" s="82"/>
      <c r="AU7" s="82"/>
      <c r="AV7" s="82"/>
      <c r="AW7" s="82"/>
      <c r="AX7" s="82"/>
      <c r="AY7" s="82"/>
      <c r="AZ7" s="82"/>
      <c r="BA7" s="82"/>
      <c r="BB7" s="82"/>
      <c r="BC7" s="82"/>
      <c r="BD7" s="82"/>
      <c r="BE7" s="82">
        <v>363.04</v>
      </c>
      <c r="BF7" s="82">
        <v>328.11</v>
      </c>
      <c r="BG7" s="82">
        <v>419.8</v>
      </c>
      <c r="BH7" s="82">
        <v>714.36</v>
      </c>
      <c r="BI7" s="82">
        <v>1560.1</v>
      </c>
      <c r="BJ7" s="82">
        <v>1280.18</v>
      </c>
      <c r="BK7" s="82">
        <v>1346.23</v>
      </c>
      <c r="BL7" s="82">
        <v>1295.06</v>
      </c>
      <c r="BM7" s="82">
        <v>1007.7</v>
      </c>
      <c r="BN7" s="82">
        <v>1018.52</v>
      </c>
      <c r="BO7" s="82">
        <v>1084.05</v>
      </c>
      <c r="BP7" s="82">
        <v>66.61</v>
      </c>
      <c r="BQ7" s="82">
        <v>77.709999999999994</v>
      </c>
      <c r="BR7" s="82">
        <v>68.17</v>
      </c>
      <c r="BS7" s="82">
        <v>78.599999999999994</v>
      </c>
      <c r="BT7" s="82">
        <v>51.94</v>
      </c>
      <c r="BU7" s="82">
        <v>53.62</v>
      </c>
      <c r="BV7" s="82">
        <v>53.41</v>
      </c>
      <c r="BW7" s="82">
        <v>53.29</v>
      </c>
      <c r="BX7" s="82">
        <v>59.22</v>
      </c>
      <c r="BY7" s="82">
        <v>58.79</v>
      </c>
      <c r="BZ7" s="82">
        <v>53.46</v>
      </c>
      <c r="CA7" s="82">
        <v>174.17</v>
      </c>
      <c r="CB7" s="82">
        <v>155.79</v>
      </c>
      <c r="CC7" s="82">
        <v>185.44</v>
      </c>
      <c r="CD7" s="82">
        <v>167.71</v>
      </c>
      <c r="CE7" s="82">
        <v>221.39</v>
      </c>
      <c r="CF7" s="82">
        <v>287.7</v>
      </c>
      <c r="CG7" s="82">
        <v>277.39999999999998</v>
      </c>
      <c r="CH7" s="82">
        <v>259.02</v>
      </c>
      <c r="CI7" s="82">
        <v>292.89999999999998</v>
      </c>
      <c r="CJ7" s="82">
        <v>298.25</v>
      </c>
      <c r="CK7" s="82">
        <v>300.47000000000003</v>
      </c>
      <c r="CL7" s="82">
        <v>46.65</v>
      </c>
      <c r="CM7" s="82">
        <v>45.31</v>
      </c>
      <c r="CN7" s="82">
        <v>46</v>
      </c>
      <c r="CO7" s="82">
        <v>43.97</v>
      </c>
      <c r="CP7" s="82">
        <v>43.61</v>
      </c>
      <c r="CQ7" s="82">
        <v>58.1</v>
      </c>
      <c r="CR7" s="82">
        <v>56.19</v>
      </c>
      <c r="CS7" s="82">
        <v>56.65</v>
      </c>
      <c r="CT7" s="82">
        <v>56.76</v>
      </c>
      <c r="CU7" s="82">
        <v>56.04</v>
      </c>
      <c r="CV7" s="82">
        <v>54.9</v>
      </c>
      <c r="CW7" s="82">
        <v>74.150000000000006</v>
      </c>
      <c r="CX7" s="82">
        <v>74.06</v>
      </c>
      <c r="CY7" s="82">
        <v>70.930000000000007</v>
      </c>
      <c r="CZ7" s="82">
        <v>72.540000000000006</v>
      </c>
      <c r="DA7" s="82">
        <v>71.03</v>
      </c>
      <c r="DB7" s="82">
        <v>76.69</v>
      </c>
      <c r="DC7" s="82">
        <v>77.180000000000007</v>
      </c>
      <c r="DD7" s="82">
        <v>76.13</v>
      </c>
      <c r="DE7" s="82">
        <v>73.069999999999993</v>
      </c>
      <c r="DF7" s="82">
        <v>72.78</v>
      </c>
      <c r="DG7" s="82">
        <v>73.31</v>
      </c>
      <c r="DH7" s="82"/>
      <c r="DI7" s="82"/>
      <c r="DJ7" s="82"/>
      <c r="DK7" s="82"/>
      <c r="DL7" s="82"/>
      <c r="DM7" s="82"/>
      <c r="DN7" s="82"/>
      <c r="DO7" s="82"/>
      <c r="DP7" s="82"/>
      <c r="DQ7" s="82"/>
      <c r="DR7" s="82"/>
      <c r="DS7" s="82"/>
      <c r="DT7" s="82"/>
      <c r="DU7" s="82"/>
      <c r="DV7" s="82"/>
      <c r="DW7" s="82"/>
      <c r="DX7" s="82"/>
      <c r="DY7" s="82"/>
      <c r="DZ7" s="82"/>
      <c r="EA7" s="82"/>
      <c r="EB7" s="82"/>
      <c r="EC7" s="82"/>
      <c r="ED7" s="82">
        <v>0.26</v>
      </c>
      <c r="EE7" s="82">
        <v>0.27</v>
      </c>
      <c r="EF7" s="82">
        <v>0.26</v>
      </c>
      <c r="EG7" s="82">
        <v>0.27</v>
      </c>
      <c r="EH7" s="82">
        <v>0.77</v>
      </c>
      <c r="EI7" s="82">
        <v>0.76</v>
      </c>
      <c r="EJ7" s="82">
        <v>0.8</v>
      </c>
      <c r="EK7" s="82">
        <v>0.96</v>
      </c>
      <c r="EL7" s="82">
        <v>0.53</v>
      </c>
      <c r="EM7" s="82">
        <v>0.71</v>
      </c>
      <c r="EN7" s="82">
        <v>0.56000000000000005</v>
      </c>
    </row>
    <row r="8" spans="1:144">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row>
    <row r="9" spans="1:144">
      <c r="A9" s="67"/>
      <c r="B9" s="67" t="s">
        <v>102</v>
      </c>
      <c r="C9" s="67" t="s">
        <v>103</v>
      </c>
      <c r="D9" s="67" t="s">
        <v>104</v>
      </c>
      <c r="E9" s="67" t="s">
        <v>105</v>
      </c>
      <c r="F9" s="67" t="s">
        <v>106</v>
      </c>
      <c r="X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4">
      <c r="A10" s="67" t="s">
        <v>53</v>
      </c>
      <c r="B10" s="73">
        <f>DATEVALUE($B7+12-B11&amp;"/1/"&amp;B12)</f>
        <v>46388</v>
      </c>
      <c r="C10" s="73">
        <f>DATEVALUE($B7+12-C11&amp;"/1/"&amp;C12)</f>
        <v>46753</v>
      </c>
      <c r="D10" s="73">
        <f>DATEVALUE($B7+12-D11&amp;"/1/"&amp;D12)</f>
        <v>47119</v>
      </c>
      <c r="E10" s="73">
        <f>DATEVALUE($B7+12-E11&amp;"/1/"&amp;E12)</f>
        <v>47484</v>
      </c>
      <c r="F10" s="75">
        <f>DATEVALUE($B7+12-F11&amp;"/1/"&amp;F12)</f>
        <v>47849</v>
      </c>
    </row>
    <row r="11" spans="1:144">
      <c r="B11">
        <v>4</v>
      </c>
      <c r="C11">
        <v>3</v>
      </c>
      <c r="D11">
        <v>2</v>
      </c>
      <c r="E11">
        <v>1</v>
      </c>
      <c r="F11">
        <v>0</v>
      </c>
      <c r="G11" t="s">
        <v>107</v>
      </c>
    </row>
    <row r="12" spans="1:144">
      <c r="B12">
        <v>1</v>
      </c>
      <c r="C12">
        <v>1</v>
      </c>
      <c r="D12">
        <v>1</v>
      </c>
      <c r="E12">
        <v>1</v>
      </c>
      <c r="F12">
        <v>1</v>
      </c>
      <c r="G12" t="s">
        <v>108</v>
      </c>
    </row>
    <row r="13" spans="1:144">
      <c r="B13" t="s">
        <v>109</v>
      </c>
      <c r="C13" t="s">
        <v>109</v>
      </c>
      <c r="D13" t="s">
        <v>109</v>
      </c>
      <c r="E13" t="s">
        <v>109</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2021-02-08T00:44:47Z</cp:lastPrinted>
  <dcterms:created xsi:type="dcterms:W3CDTF">2020-12-04T02:21:00Z</dcterms:created>
  <dcterms:modified xsi:type="dcterms:W3CDTF">2021-02-18T01:04:13Z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2021-02-18T01:04:13Z</vt:filetime>
  </property>
</Properties>
</file>