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各課フォルダ\1045 水道部\3000 下水道課\令和2年度 作業用フォルダ\①　庶務\②　調査回答\⑪　県市町行財政課調査回答\経営比較分析表\R01\農業集落排水事業\"/>
    </mc:Choice>
  </mc:AlternateContent>
  <workbookProtection workbookAlgorithmName="SHA-512" workbookHashValue="7wrJjuwpacxfnB8PvP1mQ75F1L7reOWOjceV7TIVCYYi11xEp14dJfhuir7aO1WRMd/ifp4U4kK5Gq+GRiU7NQ==" workbookSaltValue="dF2d3vmtak1BoYPsOHA2V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<sst xmlns="http://schemas.openxmlformats.org/spreadsheetml/2006/main" count="236" uniqueCount="119">
  <si>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</si>
  <si>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</si>
  <si>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</si>
  <si>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</si>
  <si>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</si>
  <si>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</si>
  <si>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</si>
  <si>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</si>
  <si>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</si>
  <si>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</si>
  <si>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</si>
  <si>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</si>
  <si>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</si>
  <si>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</si>
  <si>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</si>
  <si>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</si>
  <si>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</si>
  <si>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</si>
  <si>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</si>
  <si>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</si>
  <si>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</si>
  <si>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</si>
  <si>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</si>
  <si>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</si>
  <si>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</si>
  <si>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</si>
  <si>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</si>
  <si>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</si>
  <si>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</si>
  <si>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</si>
  <si>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</si>
  <si>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</si>
  <si>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</si>
  <si>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</si>
  <si>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</si>
  <si>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</si>
  <si>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</si>
  <si>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</si>
  <si>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</si>
  <si>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</si>
  <si>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</si>
  <si>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</si>
  <si>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</si>
  <si>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</si>
  <si>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</si>
  <si>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</si>
  <si>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</si>
  <si>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</si>
  <si>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</si>
  <si>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</si>
  <si>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</si>
  <si>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</si>
  <si>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</si>
  <si>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</si>
  <si>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</si>
  <si>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</si>
  <si>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</si>
  <si>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</si>
  <si>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</si>
  <si>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</si>
  <si>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</si>
  <si>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</si>
  <si>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</si>
  <si>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</si>
  <si>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</si>
  <si>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</si>
  <si>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</si>
  <si>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</si>
  <si>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</si>
  <si>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</si>
  <si>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</si>
  <si>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</si>
  <si>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</si>
  <si>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</si>
  <si>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</si>
  <si>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</si>
  <si>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</si>
  <si>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</si>
  <si>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</si>
  <si>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</si>
  <si>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</si>
  <si>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</si>
  <si>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</si>
  <si>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</si>
  <si>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</si>
  <si>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</si>
  <si>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</si>
  <si>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</si>
  <si>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</si>
  <si>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</si>
  <si>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</si>
  <si>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</si>
  <si>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</si>
  <si>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</si>
  <si>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</si>
  <si>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</si>
  <si>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</si>
  <si>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</si>
  <si>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富士宮市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</si>
  <si>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</si>
  <si>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</si>
  <si>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</si>
  <si>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</si>
  <si>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</si>
  <si>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</si>
  <si>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</si>
  <si>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</si>
  <si>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</si>
  <si>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</si>
  <si>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</si>
  <si>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</si>
  <si>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</si>
  <si>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</si>
  <si>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</si>
  <si>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</si>
  <si>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</si>
  <si>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供用開始が平成14年であり、これまで大規模な更新は実施していないため、0%で推移している。今後は、老朽化に伴い軽微な修繕などが増加していくと見込まれるが、適切に維持管理を行い、施設の長寿命化に努めていく。</t>
    <rPh sb="1" eb="3">
      <t>カンキョ</t>
    </rPh>
    <rPh sb="3" eb="5">
      <t>カイゼン</t>
    </rPh>
    <rPh sb="5" eb="6">
      <t>リツ</t>
    </rPh>
    <rPh sb="8" eb="10">
      <t>キョウヨウ</t>
    </rPh>
    <rPh sb="10" eb="12">
      <t>カイシ</t>
    </rPh>
    <rPh sb="13" eb="15">
      <t>ヘイセイ</t>
    </rPh>
    <rPh sb="17" eb="18">
      <t>ネン</t>
    </rPh>
    <rPh sb="26" eb="29">
      <t>ダイキボ</t>
    </rPh>
    <rPh sb="30" eb="32">
      <t>コウシン</t>
    </rPh>
    <rPh sb="33" eb="35">
      <t>ジッシ</t>
    </rPh>
    <rPh sb="46" eb="48">
      <t>スイイ</t>
    </rPh>
    <rPh sb="53" eb="55">
      <t>コンゴ</t>
    </rPh>
    <rPh sb="57" eb="60">
      <t>ロウキュウカ</t>
    </rPh>
    <rPh sb="61" eb="62">
      <t>トモナ</t>
    </rPh>
    <rPh sb="63" eb="65">
      <t>ケイビ</t>
    </rPh>
    <rPh sb="66" eb="68">
      <t>シュウゼン</t>
    </rPh>
    <rPh sb="71" eb="73">
      <t>ゾウカ</t>
    </rPh>
    <rPh sb="78" eb="80">
      <t>ミコ</t>
    </rPh>
    <rPh sb="85" eb="87">
      <t>テキセツ</t>
    </rPh>
    <rPh sb="88" eb="90">
      <t>イジ</t>
    </rPh>
    <rPh sb="90" eb="92">
      <t>カンリ</t>
    </rPh>
    <rPh sb="93" eb="94">
      <t>オコナ</t>
    </rPh>
    <rPh sb="96" eb="98">
      <t>シセツ</t>
    </rPh>
    <rPh sb="99" eb="103">
      <t>チョウジュミョウカ</t>
    </rPh>
    <rPh sb="104" eb="105">
      <t>ツト</t>
    </rPh>
    <phoneticPr fontId="4"/>
  </si>
  <si>
    <t>①収益的収支比率
　100%を上回っており、経営状況は良好と言える。前年度と比較して4.47ポイント増加しているが、これは営業費用の減少によるものであり、引き続き流動費の削減及び使用料収入の確保に努めていく。
④企業債残高対事業規模比率
　地方債の償還金については、一般会計から繰り入れているため、0%で推移している。
⑤経費回収率
　前年度と比較して2.73ポイント減少しているものの、類似団体平均値、全国平均を大幅に上回っている。引き続き高い水準で推移するよう、使用料収入の確保及び汚水処理原価の削減に努めていく。
⑥汚水処理原価
　前年度と比較して、約32円増加しているものの、類似団体平均値、全国平均を大幅に下回っている。この指標は経費回収率に影響するため、引き続き流動費の削減に努めていく。
⑦施設利用率
　類似団体平均値、全国平均を上回っており、前年度と比較しても3.08ポイント増加している。引き続き適切な施設の維持管理に努めていく。
⑧水洗化率
　過去5年間で見ても100%となっている。水洗化率は使用料収入に影響するため、引き続き100%を維持できるよう努めていく。</t>
    <rPh sb="1" eb="4">
      <t>シュウエキテキ</t>
    </rPh>
    <rPh sb="4" eb="6">
      <t>シュウシ</t>
    </rPh>
    <rPh sb="6" eb="8">
      <t>ヒリツ</t>
    </rPh>
    <rPh sb="15" eb="17">
      <t>ウワマワ</t>
    </rPh>
    <rPh sb="22" eb="24">
      <t>ケイエイ</t>
    </rPh>
    <rPh sb="24" eb="26">
      <t>ジョウキョウ</t>
    </rPh>
    <rPh sb="27" eb="29">
      <t>リョウコウ</t>
    </rPh>
    <rPh sb="30" eb="31">
      <t>イ</t>
    </rPh>
    <rPh sb="34" eb="37">
      <t>ゼンネンド</t>
    </rPh>
    <rPh sb="38" eb="40">
      <t>ヒカク</t>
    </rPh>
    <rPh sb="50" eb="52">
      <t>ゾウカ</t>
    </rPh>
    <rPh sb="61" eb="63">
      <t>エイギョウ</t>
    </rPh>
    <rPh sb="63" eb="65">
      <t>ヒヨウ</t>
    </rPh>
    <rPh sb="66" eb="68">
      <t>ゲンショウ</t>
    </rPh>
    <rPh sb="77" eb="78">
      <t>ヒ</t>
    </rPh>
    <rPh sb="79" eb="80">
      <t>ツヅ</t>
    </rPh>
    <rPh sb="81" eb="83">
      <t>リュウドウ</t>
    </rPh>
    <rPh sb="83" eb="84">
      <t>ヒ</t>
    </rPh>
    <rPh sb="85" eb="87">
      <t>サクゲン</t>
    </rPh>
    <rPh sb="87" eb="88">
      <t>オヨ</t>
    </rPh>
    <rPh sb="89" eb="92">
      <t>シヨウリョウ</t>
    </rPh>
    <rPh sb="92" eb="94">
      <t>シュウニュウ</t>
    </rPh>
    <rPh sb="95" eb="97">
      <t>カクホ</t>
    </rPh>
    <rPh sb="98" eb="99">
      <t>ツト</t>
    </rPh>
    <rPh sb="106" eb="108">
      <t>キギョウ</t>
    </rPh>
    <rPh sb="108" eb="109">
      <t>サイ</t>
    </rPh>
    <rPh sb="109" eb="111">
      <t>ザンダカ</t>
    </rPh>
    <rPh sb="111" eb="112">
      <t>タイ</t>
    </rPh>
    <rPh sb="112" eb="114">
      <t>ジギョウ</t>
    </rPh>
    <rPh sb="114" eb="116">
      <t>キボ</t>
    </rPh>
    <rPh sb="116" eb="118">
      <t>ヒリツ</t>
    </rPh>
    <rPh sb="161" eb="163">
      <t>ケイヒ</t>
    </rPh>
    <rPh sb="163" eb="165">
      <t>カイシュウ</t>
    </rPh>
    <rPh sb="165" eb="166">
      <t>リツ</t>
    </rPh>
    <rPh sb="168" eb="171">
      <t>ゼンネンド</t>
    </rPh>
    <rPh sb="172" eb="174">
      <t>ヒカク</t>
    </rPh>
    <rPh sb="184" eb="186">
      <t>ゲンショウ</t>
    </rPh>
    <rPh sb="194" eb="196">
      <t>ルイジ</t>
    </rPh>
    <rPh sb="196" eb="198">
      <t>ダンタイ</t>
    </rPh>
    <rPh sb="198" eb="201">
      <t>ヘイキンチ</t>
    </rPh>
    <rPh sb="202" eb="204">
      <t>ゼンコク</t>
    </rPh>
    <rPh sb="204" eb="206">
      <t>ヘイキン</t>
    </rPh>
    <rPh sb="207" eb="209">
      <t>オオハバ</t>
    </rPh>
    <rPh sb="210" eb="212">
      <t>ウワマワ</t>
    </rPh>
    <rPh sb="217" eb="218">
      <t>ヒ</t>
    </rPh>
    <rPh sb="219" eb="220">
      <t>ツヅ</t>
    </rPh>
    <rPh sb="221" eb="222">
      <t>タカ</t>
    </rPh>
    <rPh sb="223" eb="225">
      <t>スイジュン</t>
    </rPh>
    <rPh sb="226" eb="228">
      <t>スイイ</t>
    </rPh>
    <rPh sb="233" eb="236">
      <t>シヨウリョウ</t>
    </rPh>
    <rPh sb="236" eb="238">
      <t>シュウニュウ</t>
    </rPh>
    <rPh sb="239" eb="241">
      <t>カクホ</t>
    </rPh>
    <rPh sb="241" eb="242">
      <t>オヨ</t>
    </rPh>
    <rPh sb="243" eb="245">
      <t>オスイ</t>
    </rPh>
    <rPh sb="245" eb="247">
      <t>ショリ</t>
    </rPh>
    <rPh sb="247" eb="249">
      <t>ゲンカ</t>
    </rPh>
    <rPh sb="250" eb="252">
      <t>サクゲン</t>
    </rPh>
    <rPh sb="253" eb="254">
      <t>ツト</t>
    </rPh>
    <rPh sb="261" eb="263">
      <t>オスイ</t>
    </rPh>
    <rPh sb="263" eb="265">
      <t>ショリ</t>
    </rPh>
    <rPh sb="265" eb="267">
      <t>ゲンカ</t>
    </rPh>
    <rPh sb="269" eb="272">
      <t>ゼンネンド</t>
    </rPh>
    <rPh sb="273" eb="275">
      <t>ヒカク</t>
    </rPh>
    <rPh sb="278" eb="279">
      <t>ヤク</t>
    </rPh>
    <rPh sb="281" eb="282">
      <t>エン</t>
    </rPh>
    <rPh sb="282" eb="284">
      <t>ゾウカ</t>
    </rPh>
    <rPh sb="292" eb="294">
      <t>ルイジ</t>
    </rPh>
    <rPh sb="294" eb="296">
      <t>ダンタイ</t>
    </rPh>
    <rPh sb="296" eb="298">
      <t>ヘイキン</t>
    </rPh>
    <rPh sb="298" eb="299">
      <t>チ</t>
    </rPh>
    <rPh sb="300" eb="302">
      <t>ゼンコク</t>
    </rPh>
    <rPh sb="302" eb="304">
      <t>ヘイキン</t>
    </rPh>
    <rPh sb="305" eb="307">
      <t>オオハバ</t>
    </rPh>
    <rPh sb="308" eb="310">
      <t>シタマワ</t>
    </rPh>
    <rPh sb="317" eb="319">
      <t>シヒョウ</t>
    </rPh>
    <rPh sb="320" eb="322">
      <t>ケイヒ</t>
    </rPh>
    <rPh sb="322" eb="324">
      <t>カイシュウ</t>
    </rPh>
    <rPh sb="324" eb="325">
      <t>リツ</t>
    </rPh>
    <rPh sb="326" eb="328">
      <t>エイキョウ</t>
    </rPh>
    <rPh sb="333" eb="334">
      <t>ヒ</t>
    </rPh>
    <rPh sb="335" eb="336">
      <t>ツヅ</t>
    </rPh>
    <rPh sb="337" eb="339">
      <t>リュウドウ</t>
    </rPh>
    <rPh sb="339" eb="340">
      <t>ヒ</t>
    </rPh>
    <rPh sb="341" eb="343">
      <t>サクゲン</t>
    </rPh>
    <rPh sb="344" eb="345">
      <t>ツト</t>
    </rPh>
    <rPh sb="352" eb="354">
      <t>シセツ</t>
    </rPh>
    <rPh sb="354" eb="357">
      <t>リヨウリツ</t>
    </rPh>
    <rPh sb="359" eb="361">
      <t>ルイジ</t>
    </rPh>
    <rPh sb="361" eb="363">
      <t>ダンタイ</t>
    </rPh>
    <rPh sb="363" eb="366">
      <t>ヘイキンチ</t>
    </rPh>
    <rPh sb="367" eb="369">
      <t>ゼンコク</t>
    </rPh>
    <rPh sb="369" eb="371">
      <t>ヘイキン</t>
    </rPh>
    <rPh sb="372" eb="374">
      <t>ウワマワ</t>
    </rPh>
    <rPh sb="379" eb="382">
      <t>ゼンネンド</t>
    </rPh>
    <rPh sb="383" eb="385">
      <t>ヒカク</t>
    </rPh>
    <rPh sb="396" eb="398">
      <t>ゾウカ</t>
    </rPh>
    <rPh sb="403" eb="404">
      <t>ヒ</t>
    </rPh>
    <rPh sb="405" eb="406">
      <t>ツヅ</t>
    </rPh>
    <rPh sb="407" eb="409">
      <t>テキセツ</t>
    </rPh>
    <rPh sb="410" eb="412">
      <t>シセツ</t>
    </rPh>
    <rPh sb="413" eb="415">
      <t>イジ</t>
    </rPh>
    <rPh sb="415" eb="417">
      <t>カンリ</t>
    </rPh>
    <rPh sb="418" eb="419">
      <t>ツト</t>
    </rPh>
    <rPh sb="426" eb="429">
      <t>スイセンカ</t>
    </rPh>
    <rPh sb="429" eb="430">
      <t>リツ</t>
    </rPh>
    <rPh sb="432" eb="434">
      <t>カコ</t>
    </rPh>
    <rPh sb="435" eb="437">
      <t>ネンカン</t>
    </rPh>
    <rPh sb="438" eb="439">
      <t>ミ</t>
    </rPh>
    <rPh sb="452" eb="455">
      <t>スイセンカ</t>
    </rPh>
    <rPh sb="455" eb="456">
      <t>リツ</t>
    </rPh>
    <rPh sb="457" eb="460">
      <t>シヨウリョウ</t>
    </rPh>
    <rPh sb="460" eb="462">
      <t>シュウニュウ</t>
    </rPh>
    <rPh sb="463" eb="465">
      <t>エイキョウ</t>
    </rPh>
    <rPh sb="470" eb="471">
      <t>ヒ</t>
    </rPh>
    <rPh sb="472" eb="473">
      <t>ツヅ</t>
    </rPh>
    <rPh sb="479" eb="481">
      <t>イジ</t>
    </rPh>
    <rPh sb="486" eb="487">
      <t>ツト</t>
    </rPh>
    <phoneticPr fontId="4"/>
  </si>
  <si>
    <t>　ほぼすべての指標について類似団体平均値を上回っており、特に経費回収率、汚水処理原価はかなり優位性があると言える。これは、使用料自体が高い水準にあるものの、不明水対策等により有収率が高い水準にあり、適切な維持管理による経費削減が図られているためである。
　今後は施設の老朽化に伴って軽微な修繕などが増加していくと見込まれるが、引き続き適切な維持管理を行い、経費削減対策と施設の長寿命化に努めていく。</t>
    <rPh sb="7" eb="9">
      <t>シヒョウ</t>
    </rPh>
    <rPh sb="13" eb="15">
      <t>ルイジ</t>
    </rPh>
    <rPh sb="15" eb="17">
      <t>ダンタイ</t>
    </rPh>
    <rPh sb="17" eb="20">
      <t>ヘイキンチ</t>
    </rPh>
    <rPh sb="21" eb="23">
      <t>ウワマワ</t>
    </rPh>
    <rPh sb="28" eb="29">
      <t>トク</t>
    </rPh>
    <rPh sb="30" eb="32">
      <t>ケイヒ</t>
    </rPh>
    <rPh sb="32" eb="34">
      <t>カイシュウ</t>
    </rPh>
    <rPh sb="34" eb="35">
      <t>リツ</t>
    </rPh>
    <rPh sb="36" eb="38">
      <t>オスイ</t>
    </rPh>
    <rPh sb="38" eb="40">
      <t>ショリ</t>
    </rPh>
    <rPh sb="40" eb="42">
      <t>ゲンカ</t>
    </rPh>
    <rPh sb="46" eb="49">
      <t>ユウイセイ</t>
    </rPh>
    <rPh sb="53" eb="54">
      <t>イ</t>
    </rPh>
    <rPh sb="61" eb="64">
      <t>シヨウリョウ</t>
    </rPh>
    <rPh sb="64" eb="66">
      <t>ジタイ</t>
    </rPh>
    <rPh sb="67" eb="68">
      <t>タカ</t>
    </rPh>
    <rPh sb="69" eb="71">
      <t>スイジュン</t>
    </rPh>
    <rPh sb="78" eb="80">
      <t>フメイ</t>
    </rPh>
    <rPh sb="80" eb="81">
      <t>スイ</t>
    </rPh>
    <rPh sb="81" eb="83">
      <t>タイサク</t>
    </rPh>
    <rPh sb="83" eb="84">
      <t>トウ</t>
    </rPh>
    <rPh sb="87" eb="90">
      <t>ユウシュウリツ</t>
    </rPh>
    <rPh sb="91" eb="92">
      <t>タカ</t>
    </rPh>
    <rPh sb="93" eb="95">
      <t>スイジュン</t>
    </rPh>
    <rPh sb="99" eb="101">
      <t>テキセツ</t>
    </rPh>
    <rPh sb="102" eb="104">
      <t>イジ</t>
    </rPh>
    <rPh sb="104" eb="106">
      <t>カンリ</t>
    </rPh>
    <rPh sb="109" eb="111">
      <t>ケイヒ</t>
    </rPh>
    <rPh sb="111" eb="113">
      <t>サクゲン</t>
    </rPh>
    <rPh sb="114" eb="115">
      <t>ハカ</t>
    </rPh>
    <rPh sb="128" eb="130">
      <t>コンゴ</t>
    </rPh>
    <rPh sb="131" eb="133">
      <t>シセツ</t>
    </rPh>
    <rPh sb="134" eb="137">
      <t>ロウキュウカ</t>
    </rPh>
    <rPh sb="138" eb="139">
      <t>トモナ</t>
    </rPh>
    <rPh sb="141" eb="143">
      <t>ケイビ</t>
    </rPh>
    <rPh sb="144" eb="146">
      <t>シュウゼン</t>
    </rPh>
    <rPh sb="149" eb="151">
      <t>ゾウカ</t>
    </rPh>
    <rPh sb="156" eb="158">
      <t>ミコ</t>
    </rPh>
    <rPh sb="163" eb="164">
      <t>ヒ</t>
    </rPh>
    <rPh sb="165" eb="166">
      <t>ツヅ</t>
    </rPh>
    <rPh sb="167" eb="169">
      <t>テキセツ</t>
    </rPh>
    <rPh sb="170" eb="172">
      <t>イジ</t>
    </rPh>
    <rPh sb="172" eb="174">
      <t>カンリ</t>
    </rPh>
    <rPh sb="175" eb="176">
      <t>オコナ</t>
    </rPh>
    <rPh sb="178" eb="180">
      <t>ケイヒ</t>
    </rPh>
    <rPh sb="180" eb="182">
      <t>サクゲン</t>
    </rPh>
    <rPh sb="182" eb="184">
      <t>タイサク</t>
    </rPh>
    <rPh sb="185" eb="187">
      <t>シセツ</t>
    </rPh>
    <rPh sb="188" eb="192">
      <t>チョウジュミョウカ</t>
    </rPh>
    <rPh sb="193" eb="1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</si>
</sst>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93-4CB2-8D99-4AA3A720DF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D893-4CB2-8D99-4AA3A720DF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81.819999999999993</c:v>
                </c:pt>
                <c:pt idx="1">
                  <c:v>61.54</c:v>
                </c:pt>
                <c:pt idx="2">
                  <c:v>67.69</c:v>
                </c:pt>
                <c:pt idx="3">
                  <c:v>61.54</c:v>
                </c:pt>
                <c:pt idx="4">
                  <c:v>64.62</c:v>
                </c:pt>
              </c:numCache>
            </c:numRef>
          </c:val>
          <c:extLst>
            <c:ext xmlns:c16="http://schemas.microsoft.com/office/drawing/2014/chart" uri="{C3380CC4-5D6E-409C-BE32-E72D297353CC}">
              <c16:uniqueId val="{00000000-29AC-42F3-8B9E-5C9AA9CC36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29AC-42F3-8B9E-5C9AA9CC36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15E-4DD9-AA1E-2051C7DE2D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615E-4DD9-AA1E-2051C7DE2D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62.36</c:v>
                </c:pt>
                <c:pt idx="1">
                  <c:v>100.55</c:v>
                </c:pt>
                <c:pt idx="2">
                  <c:v>97.06</c:v>
                </c:pt>
                <c:pt idx="3">
                  <c:v>102.2</c:v>
                </c:pt>
                <c:pt idx="4">
                  <c:v>106.67</c:v>
                </c:pt>
              </c:numCache>
            </c:numRef>
          </c:val>
          <c:extLst>
            <c:ext xmlns:c16="http://schemas.microsoft.com/office/drawing/2014/chart" uri="{C3380CC4-5D6E-409C-BE32-E72D297353CC}">
              <c16:uniqueId val="{00000000-7E41-4422-9644-ADA277ECBE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41-4422-9644-ADA277ECBE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4-4430-8BD4-EBB176849C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4-4430-8BD4-EBB176849C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0-49B5-A377-562B9B7205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0-49B5-A377-562B9B7205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62-4B5A-9CB2-EF483FD834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62-4B5A-9CB2-EF483FD834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F1-402E-BCE0-32154946637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F1-402E-BCE0-32154946637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2-44E3-90BA-F58833E55C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8762-44E3-90BA-F58833E55C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22.29</c:v>
                </c:pt>
                <c:pt idx="1">
                  <c:v>82</c:v>
                </c:pt>
                <c:pt idx="2">
                  <c:v>91.73</c:v>
                </c:pt>
                <c:pt idx="3">
                  <c:v>100</c:v>
                </c:pt>
                <c:pt idx="4">
                  <c:v>97.27</c:v>
                </c:pt>
              </c:numCache>
            </c:numRef>
          </c:val>
          <c:extLst>
            <c:ext xmlns:c16="http://schemas.microsoft.com/office/drawing/2014/chart" uri="{C3380CC4-5D6E-409C-BE32-E72D297353CC}">
              <c16:uniqueId val="{00000000-A5EF-48F6-ACED-C99A88CE2C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A5EF-48F6-ACED-C99A88CE2C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837.77</c:v>
                </c:pt>
                <c:pt idx="1">
                  <c:v>226.98</c:v>
                </c:pt>
                <c:pt idx="2">
                  <c:v>204.45</c:v>
                </c:pt>
                <c:pt idx="3">
                  <c:v>173.12</c:v>
                </c:pt>
                <c:pt idx="4">
                  <c:v>205.11</c:v>
                </c:pt>
              </c:numCache>
            </c:numRef>
          </c:val>
          <c:extLst>
            <c:ext xmlns:c16="http://schemas.microsoft.com/office/drawing/2014/chart" uri="{C3380CC4-5D6E-409C-BE32-E72D297353CC}">
              <c16:uniqueId val="{00000000-5340-44BC-9542-4A17EABAB2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5340-44BC-9542-4A17EABAB2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6"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富士宮市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132299</v>
      </c>
      <c r="AM8" s="51"/>
      <c r="AN8" s="51"/>
      <c r="AO8" s="51"/>
      <c r="AP8" s="51"/>
      <c r="AQ8" s="51"/>
      <c r="AR8" s="51"/>
      <c r="AS8" s="51"/>
      <c r="AT8" s="46">
        <f>データ!T6</f>
        <v>389.08</v>
      </c>
      <c r="AU8" s="46"/>
      <c r="AV8" s="46"/>
      <c r="AW8" s="46"/>
      <c r="AX8" s="46"/>
      <c r="AY8" s="46"/>
      <c r="AZ8" s="46"/>
      <c r="BA8" s="46"/>
      <c r="BB8" s="46">
        <f>データ!U6</f>
        <v>340.03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99.8</v>
      </c>
      <c r="X10" s="46"/>
      <c r="Y10" s="46"/>
      <c r="Z10" s="46"/>
      <c r="AA10" s="46"/>
      <c r="AB10" s="46"/>
      <c r="AC10" s="46"/>
      <c r="AD10" s="51">
        <f>データ!R6</f>
        <v>3630</v>
      </c>
      <c r="AE10" s="51"/>
      <c r="AF10" s="51"/>
      <c r="AG10" s="51"/>
      <c r="AH10" s="51"/>
      <c r="AI10" s="51"/>
      <c r="AJ10" s="51"/>
      <c r="AK10" s="2"/>
      <c r="AL10" s="51">
        <f>データ!V6</f>
        <v>174</v>
      </c>
      <c r="AM10" s="51"/>
      <c r="AN10" s="51"/>
      <c r="AO10" s="51"/>
      <c r="AP10" s="51"/>
      <c r="AQ10" s="51"/>
      <c r="AR10" s="51"/>
      <c r="AS10" s="51"/>
      <c r="AT10" s="46">
        <f>データ!W6</f>
        <v>0.11</v>
      </c>
      <c r="AU10" s="46"/>
      <c r="AV10" s="46"/>
      <c r="AW10" s="46"/>
      <c r="AX10" s="46"/>
      <c r="AY10" s="46"/>
      <c r="AZ10" s="46"/>
      <c r="BA10" s="46"/>
      <c r="BB10" s="46">
        <f>データ!X6</f>
        <v>1581.82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jPCjVVPWmBYyRvvBLh3PyAXaoJjKu8hL/awKApHxQXVE5zedyczZy8EzU+NoP/1o29qgbI7IwvBKwo+/J6OqgQ==" saltValue="l77VC9l985BZQYLWPQRQy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222071</v>
      </c>
      <c r="D6" s="33">
        <f t="shared" si="3"/>
        <v>47</v>
      </c>
      <c r="E6" s="33">
        <f t="shared" si="3"/>
        <v>17</v>
      </c>
      <c r="F6" s="33">
        <f t="shared" si="3"/>
        <v>5</v>
      </c>
      <c r="G6" s="33">
        <f t="shared" si="3"/>
        <v>0</v>
      </c>
      <c r="H6" s="33" t="str">
        <f t="shared" si="3"/>
        <v>静岡県　富士宮市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0.13</v>
      </c>
      <c r="Q6" s="34">
        <f t="shared" si="3"/>
        <v>99.8</v>
      </c>
      <c r="R6" s="34">
        <f t="shared" si="3"/>
        <v>3630</v>
      </c>
      <c r="S6" s="34">
        <f t="shared" si="3"/>
        <v>132299</v>
      </c>
      <c r="T6" s="34">
        <f t="shared" si="3"/>
        <v>389.08</v>
      </c>
      <c r="U6" s="34">
        <f t="shared" si="3"/>
        <v>340.03</v>
      </c>
      <c r="V6" s="34">
        <f t="shared" si="3"/>
        <v>174</v>
      </c>
      <c r="W6" s="34">
        <f t="shared" si="3"/>
        <v>0.11</v>
      </c>
      <c r="X6" s="34">
        <f t="shared" si="3"/>
        <v>1581.82</v>
      </c>
      <c r="Y6" s="35">
        <f>IF(Y7="",NA(),Y7)</f>
        <v>62.36</v>
      </c>
      <c r="Z6" s="35">
        <f t="shared" ref="Z6:AH6" si="4">IF(Z7="",NA(),Z7)</f>
        <v>100.55</v>
      </c>
      <c r="AA6" s="35">
        <f t="shared" si="4"/>
        <v>97.06</v>
      </c>
      <c r="AB6" s="35">
        <f t="shared" si="4"/>
        <v>102.2</v>
      </c>
      <c r="AC6" s="35">
        <f t="shared" si="4"/>
        <v>106.67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22.29</v>
      </c>
      <c r="BR6" s="35">
        <f t="shared" ref="BR6:BZ6" si="8">IF(BR7="",NA(),BR7)</f>
        <v>82</v>
      </c>
      <c r="BS6" s="35">
        <f t="shared" si="8"/>
        <v>91.73</v>
      </c>
      <c r="BT6" s="35">
        <f t="shared" si="8"/>
        <v>100</v>
      </c>
      <c r="BU6" s="35">
        <f t="shared" si="8"/>
        <v>97.27</v>
      </c>
      <c r="BV6" s="35">
        <f t="shared" si="8"/>
        <v>41.34</v>
      </c>
      <c r="BW6" s="35">
        <f t="shared" si="8"/>
        <v>55.32</v>
      </c>
      <c r="BX6" s="35">
        <f t="shared" si="8"/>
        <v>59.8</v>
      </c>
      <c r="BY6" s="35">
        <f t="shared" si="8"/>
        <v>57.77</v>
      </c>
      <c r="BZ6" s="35">
        <f t="shared" si="8"/>
        <v>57.31</v>
      </c>
      <c r="CA6" s="34" t="str">
        <f>IF(CA7="","",IF(CA7="-","【-】","【"&amp;SUBSTITUTE(TEXT(CA7,"#,##0.00"),"-","△")&amp;"】"))</f>
        <v>【59.59】</v>
      </c>
      <c r="CB6" s="35">
        <f>IF(CB7="",NA(),CB7)</f>
        <v>837.77</v>
      </c>
      <c r="CC6" s="35">
        <f t="shared" ref="CC6:CK6" si="9">IF(CC7="",NA(),CC7)</f>
        <v>226.98</v>
      </c>
      <c r="CD6" s="35">
        <f t="shared" si="9"/>
        <v>204.45</v>
      </c>
      <c r="CE6" s="35">
        <f t="shared" si="9"/>
        <v>173.12</v>
      </c>
      <c r="CF6" s="35">
        <f t="shared" si="9"/>
        <v>205.11</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81.819999999999993</v>
      </c>
      <c r="CN6" s="35">
        <f t="shared" ref="CN6:CV6" si="10">IF(CN7="",NA(),CN7)</f>
        <v>61.54</v>
      </c>
      <c r="CO6" s="35">
        <f t="shared" si="10"/>
        <v>67.69</v>
      </c>
      <c r="CP6" s="35">
        <f t="shared" si="10"/>
        <v>61.54</v>
      </c>
      <c r="CQ6" s="35">
        <f t="shared" si="10"/>
        <v>64.62</v>
      </c>
      <c r="CR6" s="35">
        <f t="shared" si="10"/>
        <v>44.69</v>
      </c>
      <c r="CS6" s="35">
        <f t="shared" si="10"/>
        <v>60.65</v>
      </c>
      <c r="CT6" s="35">
        <f t="shared" si="10"/>
        <v>51.75</v>
      </c>
      <c r="CU6" s="35">
        <f t="shared" si="10"/>
        <v>50.68</v>
      </c>
      <c r="CV6" s="35">
        <f t="shared" si="10"/>
        <v>50.14</v>
      </c>
      <c r="CW6" s="34" t="str">
        <f>IF(CW7="","",IF(CW7="-","【-】","【"&amp;SUBSTITUTE(TEXT(CW7,"#,##0.00"),"-","△")&amp;"】"))</f>
        <v>【51.30】</v>
      </c>
      <c r="CX6" s="35">
        <f>IF(CX7="",NA(),CX7)</f>
        <v>100</v>
      </c>
      <c r="CY6" s="35">
        <f t="shared" ref="CY6:DG6" si="11">IF(CY7="",NA(),CY7)</f>
        <v>100</v>
      </c>
      <c r="CZ6" s="35">
        <f t="shared" si="11"/>
        <v>100</v>
      </c>
      <c r="DA6" s="35">
        <f t="shared" si="11"/>
        <v>100</v>
      </c>
      <c r="DB6" s="35">
        <f t="shared" si="11"/>
        <v>100</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222071</v>
      </c>
      <c r="D7" s="37">
        <v>47</v>
      </c>
      <c r="E7" s="37">
        <v>17</v>
      </c>
      <c r="F7" s="37">
        <v>5</v>
      </c>
      <c r="G7" s="37">
        <v>0</v>
      </c>
      <c r="H7" s="37" t="s">
        <v>98</v>
      </c>
      <c r="I7" s="37" t="s">
        <v>99</v>
      </c>
      <c r="J7" s="37" t="s">
        <v>100</v>
      </c>
      <c r="K7" s="37" t="s">
        <v>101</v>
      </c>
      <c r="L7" s="37" t="s">
        <v>102</v>
      </c>
      <c r="M7" s="37" t="s">
        <v>103</v>
      </c>
      <c r="N7" s="38" t="s">
        <v>104</v>
      </c>
      <c r="O7" s="38" t="s">
        <v>105</v>
      </c>
      <c r="P7" s="38">
        <v>0.13</v>
      </c>
      <c r="Q7" s="38">
        <v>99.8</v>
      </c>
      <c r="R7" s="38">
        <v>3630</v>
      </c>
      <c r="S7" s="38">
        <v>132299</v>
      </c>
      <c r="T7" s="38">
        <v>389.08</v>
      </c>
      <c r="U7" s="38">
        <v>340.03</v>
      </c>
      <c r="V7" s="38">
        <v>174</v>
      </c>
      <c r="W7" s="38">
        <v>0.11</v>
      </c>
      <c r="X7" s="38">
        <v>1581.82</v>
      </c>
      <c r="Y7" s="38">
        <v>62.36</v>
      </c>
      <c r="Z7" s="38">
        <v>100.55</v>
      </c>
      <c r="AA7" s="38">
        <v>97.06</v>
      </c>
      <c r="AB7" s="38">
        <v>102.2</v>
      </c>
      <c r="AC7" s="38">
        <v>106.67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979.89</v>
      </c>
      <c r="BL7" s="38">
        <v>974.93</v>
      </c>
      <c r="BM7" s="38">
        <v>855.8</v>
      </c>
      <c r="BN7" s="38">
        <v>789.46</v>
      </c>
      <c r="BO7" s="38">
        <v>826.83</v>
      </c>
      <c r="BP7" s="38">
        <v>765.47</v>
      </c>
      <c r="BQ7" s="38">
        <v>22.29</v>
      </c>
      <c r="BR7" s="38">
        <v>82</v>
      </c>
      <c r="BS7" s="38">
        <v>91.73</v>
      </c>
      <c r="BT7" s="38">
        <v>100</v>
      </c>
      <c r="BU7" s="38">
        <v>97.27</v>
      </c>
      <c r="BV7" s="38">
        <v>41.34</v>
      </c>
      <c r="BW7" s="38">
        <v>55.32</v>
      </c>
      <c r="BX7" s="38">
        <v>59.8</v>
      </c>
      <c r="BY7" s="38">
        <v>57.77</v>
      </c>
      <c r="BZ7" s="38">
        <v>57.31</v>
      </c>
      <c r="CA7" s="38">
        <v>59.59</v>
      </c>
      <c r="CB7" s="38">
        <v>837.77</v>
      </c>
      <c r="CC7" s="38">
        <v>226.98</v>
      </c>
      <c r="CD7" s="38">
        <v>204.45</v>
      </c>
      <c r="CE7" s="38">
        <v>173.12</v>
      </c>
      <c r="CF7" s="38">
        <v>205.11</v>
      </c>
      <c r="CG7" s="38">
        <v>357.49</v>
      </c>
      <c r="CH7" s="38">
        <v>283.17</v>
      </c>
      <c r="CI7" s="38">
        <v>263.76</v>
      </c>
      <c r="CJ7" s="38">
        <v>274.35000000000002</v>
      </c>
      <c r="CK7" s="38">
        <v>273.52</v>
      </c>
      <c r="CL7" s="38">
        <v>257.86</v>
      </c>
      <c r="CM7" s="38">
        <v>81.819999999999993</v>
      </c>
      <c r="CN7" s="38">
        <v>61.54</v>
      </c>
      <c r="CO7" s="38">
        <v>67.69</v>
      </c>
      <c r="CP7" s="38">
        <v>61.54</v>
      </c>
      <c r="CQ7" s="38">
        <v>64.62</v>
      </c>
      <c r="CR7" s="38">
        <v>44.69</v>
      </c>
      <c r="CS7" s="38">
        <v>60.65</v>
      </c>
      <c r="CT7" s="38">
        <v>51.75</v>
      </c>
      <c r="CU7" s="38">
        <v>50.68</v>
      </c>
      <c r="CV7" s="38">
        <v>50.14</v>
      </c>
      <c r="CW7" s="38">
        <v>51.3</v>
      </c>
      <c r="CX7" s="38">
        <v>100</v>
      </c>
      <c r="CY7" s="38">
        <v>100</v>
      </c>
      <c r="CZ7" s="38">
        <v>100</v>
      </c>
      <c r="DA7" s="38">
        <v>100</v>
      </c>
      <c r="DB7" s="38">
        <v>100</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杉田　一真</cp:lastModifiedBy>
  <cp:lastPrinted>2021-01-13T05:26:59Z</cp:lastPrinted>
  <dcterms:created xsi:type="dcterms:W3CDTF">2020-12-04T03:05:07Z</dcterms:created>
  <dcterms:modified xsi:type="dcterms:W3CDTF">2021-01-18T03:33:13Z</dcterms:modified>
  <cp:category/>
</cp:coreProperties>
</file>