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営業係\庶務係\照会回答・添付ﾌｧｲﾙ\県\R2\○公営企業に係る「経営比較分析表」の分析について\"/>
    </mc:Choice>
  </mc:AlternateContent>
  <workbookProtection workbookAlgorithmName="SHA-512" workbookHashValue="R5ULB2eNeHV4wg4pUUUzbWbjOzbmujDRz9Vk08MVDVbgCjbMAfZhv96Y7t/JcyibXxnNcde0j6/veKEEURS2Gw==" workbookSaltValue="sgRvWeC0DMg37pv27G/Gjg=="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<sst xmlns="http://schemas.openxmlformats.org/spreadsheetml/2006/main" count="228" uniqueCount="116">
  <si>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</si>
  <si>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</si>
  <si>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</si>
  <si>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</si>
  <si>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</si>
  <si>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</si>
  <si>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</si>
  <si>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</si>
  <si>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</si>
  <si>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</si>
  <si>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</si>
  <si>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</si>
  <si>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</si>
  <si>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</si>
  <si>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</si>
  <si>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</si>
  <si>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</si>
  <si>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</si>
  <si>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</si>
  <si>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</si>
  <si>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</si>
  <si>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</si>
  <si>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</si>
  <si>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</si>
  <si>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</si>
  <si>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</si>
  <si>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</si>
  <si>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</si>
  <si>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</si>
  <si>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</si>
  <si>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</si>
  <si>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</si>
  <si>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</si>
  <si>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</si>
  <si>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</si>
  <si>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</si>
  <si>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</si>
  <si>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</si>
  <si>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</si>
  <si>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</si>
  <si>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</si>
  <si>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</si>
  <si>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</si>
  <si>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</si>
  <si>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</si>
  <si>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</si>
  <si>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</si>
  <si>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</si>
  <si>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</si>
  <si>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</si>
  <si>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</si>
  <si>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</si>
  <si>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</si>
  <si>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</si>
  <si>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</si>
  <si>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</si>
  <si>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</si>
  <si>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</si>
  <si>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</si>
  <si>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</si>
  <si>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</si>
  <si>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</si>
  <si>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</si>
  <si>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</si>
  <si>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</si>
  <si>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</si>
  <si>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</si>
  <si>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</si>
  <si>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</si>
  <si>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</si>
  <si>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</si>
  <si>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</si>
  <si>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</si>
  <si>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</si>
  <si>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</si>
  <si>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</si>
  <si>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</si>
  <si>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</si>
  <si>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</si>
  <si>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</si>
  <si>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</si>
  <si>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</si>
  <si>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</si>
  <si>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</si>
  <si>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</si>
  <si>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</si>
  <si>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</si>
  <si>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</si>
  <si>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</si>
  <si>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</si>
  <si>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</si>
  <si>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</si>
  <si>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</si>
  <si>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</si>
  <si>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</si>
  <si>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</si>
  <si>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</si>
  <si>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</si>
  <si>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</si>
  <si>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</si>
  <si>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</si>
  <si>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</si>
  <si>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</si>
  <si>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</si>
  <si>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</si>
  <si>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</si>
  <si>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</si>
  <si>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</si>
  <si>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</si>
  <si>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</si>
  <si>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</si>
  <si>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</si>
  <si>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</si>
  <si>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必要な更新投資を行ったことで全国平均や類似団体平均値より下回ったが、②管路経年化率は、全国平均や類似団体平均値と比較すると、依然として厳しい状態が続いている。この問題への取り組みの結果として、全国平均や類似団体平均値を上回る③管路更新率となっているが、新たに耐用年数を超える管の延長が長いため、②管路経年化率としては、わずかな改善を示す程度に止まっている。一方、高い③管路更新率を維持することで、耐震管率は年々向上していく計画となっている。</t>
    <rPh sb="43" eb="45">
      <t>シタマワ</t>
    </rPh>
    <rPh sb="82" eb="83">
      <t>キビ</t>
    </rPh>
    <rPh sb="88" eb="89">
      <t>ツヅ</t>
    </rPh>
    <phoneticPr fontId="4"/>
  </si>
  <si>
    <t xml:space="preserve"> 平成元年度決算には、平成29年10月に実施した料金改定の持続した効果が給水収益に反映されており、その結果、「経常収支比率」及び「料金回収率」は全国平均を上回り、引き続き、経営状況は健全な水準にある。しかしながら、「管路経年化率」は依然として高い状態が続いており、今後も、老朽管の更新費用の増加が見込まれることから、類似団体平均値を上回る「管路更新率」を維持しつつ、漏水調査や減圧弁の設置などの措置を行っていく。
　また、平成29年度に策定した「三島市水道事業経営戦略」に基づき、アセットマネジメントによる投資の合理化等に継続的に取り組むことで、より一層の経営の健全化と経営基盤の強化を図っていく。</t>
    <rPh sb="3" eb="4">
      <t>ガン</t>
    </rPh>
    <rPh sb="29" eb="31">
      <t>ジゾク</t>
    </rPh>
    <rPh sb="116" eb="118">
      <t>イゼン</t>
    </rPh>
    <rPh sb="121" eb="122">
      <t>タカ</t>
    </rPh>
    <rPh sb="123" eb="125">
      <t>ジョウタイ</t>
    </rPh>
    <rPh sb="126" eb="127">
      <t>ツヅ</t>
    </rPh>
    <rPh sb="211" eb="213">
      <t>ヘイセイ</t>
    </rPh>
    <rPh sb="215" eb="217">
      <t>ネンド</t>
    </rPh>
    <rPh sb="218" eb="220">
      <t>サクテイ</t>
    </rPh>
    <rPh sb="223" eb="226">
      <t>ミシマシ</t>
    </rPh>
    <rPh sb="226" eb="228">
      <t>スイドウ</t>
    </rPh>
    <rPh sb="228" eb="230">
      <t>ジギョウ</t>
    </rPh>
    <rPh sb="230" eb="232">
      <t>ケイエイ</t>
    </rPh>
    <rPh sb="232" eb="234">
      <t>センリャク</t>
    </rPh>
    <rPh sb="236" eb="237">
      <t>モト</t>
    </rPh>
    <rPh sb="275" eb="277">
      <t>イッソウ</t>
    </rPh>
    <phoneticPr fontId="4"/>
  </si>
  <si>
    <t xml:space="preserve">　①経常収支比率は、平成29年10月の料金改定による効果が持続しており、全国平均を上回った。
　②累積欠損金比率は、今後も0％を維持できる見込みである。
　③流動比率は、老朽化した施設の更新に伴う企業債の借入増による流動資産の増などにより、類似団体平均値を下回る結果となったが、200％を超えていることから概ね良好といえる。
　④企業債残高対給水収益比率は、老朽化した施設の更新に伴う借入増により前年度を大幅に上回ったが、必要な更新投資を行った結果である。
　⑤料金回収率は、供給単価が給水原価を下回る原価割れの状態が続いていたが、料金改定により健全化し、全国平均を上回っている。
　⑥給水原価は、地下水の利用により、料金改定後もなお類似団体平均値よりも安価に供給を行っているが、分母となる有収水量の減り幅が大きく、今後も上昇傾向は続く見込みである。
　⑦施設利用率は、近年の水需要の低迷などにより減少傾向にあり、受水の契約水量が分母に含まれていることから数値的な改善は難しい。今後は、将来の水需要予測を見直し、災害等の緊急時への備えとして一定の施設能力を保持しつつ、施設・設備規模の適正化や運用の見直しを図っていく。
　⑧有収率は、老朽管率が高いことと、平成28年度に実施した簡易水道1事業との統合の影響などにより、低下傾向にある。今後も引き続き漏水の早期発見と老朽管の更新に係る取り組みを行っていく。
</t>
    <rPh sb="26" eb="28">
      <t>コウカ</t>
    </rPh>
    <rPh sb="85" eb="88">
      <t>ロウキュウカ</t>
    </rPh>
    <rPh sb="90" eb="92">
      <t>シセツ</t>
    </rPh>
    <rPh sb="93" eb="95">
      <t>コウシン</t>
    </rPh>
    <rPh sb="96" eb="97">
      <t>トモナ</t>
    </rPh>
    <rPh sb="98" eb="100">
      <t>キギョウ</t>
    </rPh>
    <rPh sb="100" eb="101">
      <t>サイ</t>
    </rPh>
    <rPh sb="102" eb="104">
      <t>カリイレ</t>
    </rPh>
    <rPh sb="104" eb="105">
      <t>ゾウ</t>
    </rPh>
    <rPh sb="153" eb="154">
      <t>オオム</t>
    </rPh>
    <rPh sb="190" eb="191">
      <t>トモナ</t>
    </rPh>
    <rPh sb="192" eb="194">
      <t>カリイレ</t>
    </rPh>
    <rPh sb="194" eb="195">
      <t>ゾウ</t>
    </rPh>
    <rPh sb="198" eb="201">
      <t>ゼンネンド</t>
    </rPh>
    <rPh sb="202" eb="204">
      <t>オオハバ</t>
    </rPh>
    <rPh sb="205" eb="207">
      <t>ウワマワ</t>
    </rPh>
    <rPh sb="211" eb="213">
      <t>ヒツヨウ</t>
    </rPh>
    <rPh sb="214" eb="216">
      <t>コウシン</t>
    </rPh>
    <rPh sb="216" eb="218">
      <t>トウシ</t>
    </rPh>
    <rPh sb="219" eb="220">
      <t>オコナ</t>
    </rPh>
    <rPh sb="222" eb="224">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</si>
</sst>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1.32</c:v>
                </c:pt>
                <c:pt idx="1">
                  <c:v>2.1800000000000002</c:v>
                </c:pt>
                <c:pt idx="2">
                  <c:v>1.33</c:v>
                </c:pt>
                <c:pt idx="3">
                  <c:v>1.47</c:v>
                </c:pt>
                <c:pt idx="4">
                  <c:v>1.35</c:v>
                </c:pt>
              </c:numCache>
            </c:numRef>
          </c:val>
          <c:extLst>
            <c:ext xmlns:c16="http://schemas.microsoft.com/office/drawing/2014/chart" uri="{C3380CC4-5D6E-409C-BE32-E72D297353CC}">
              <c16:uniqueId val="{00000000-4154-42FB-9C12-73C20EEE39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4154-42FB-9C12-73C20EEE39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53.71</c:v>
                </c:pt>
                <c:pt idx="1">
                  <c:v>53.44</c:v>
                </c:pt>
                <c:pt idx="2">
                  <c:v>54.18</c:v>
                </c:pt>
                <c:pt idx="3">
                  <c:v>53.51</c:v>
                </c:pt>
                <c:pt idx="4">
                  <c:v>52.48</c:v>
                </c:pt>
              </c:numCache>
            </c:numRef>
          </c:val>
          <c:extLst>
            <c:ext xmlns:c16="http://schemas.microsoft.com/office/drawing/2014/chart" uri="{C3380CC4-5D6E-409C-BE32-E72D297353CC}">
              <c16:uniqueId val="{00000000-9140-4C3C-969A-D7070067D0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9140-4C3C-969A-D7070067D0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83.14</c:v>
                </c:pt>
                <c:pt idx="1">
                  <c:v>83.86</c:v>
                </c:pt>
                <c:pt idx="2">
                  <c:v>82.39</c:v>
                </c:pt>
                <c:pt idx="3">
                  <c:v>81.7</c:v>
                </c:pt>
                <c:pt idx="4">
                  <c:v>81.42</c:v>
                </c:pt>
              </c:numCache>
            </c:numRef>
          </c:val>
          <c:extLst>
            <c:ext xmlns:c16="http://schemas.microsoft.com/office/drawing/2014/chart" uri="{C3380CC4-5D6E-409C-BE32-E72D297353CC}">
              <c16:uniqueId val="{00000000-6BCE-4808-B526-7924FA8E2A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6BCE-4808-B526-7924FA8E2A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99.17</c:v>
                </c:pt>
                <c:pt idx="1">
                  <c:v>108.68</c:v>
                </c:pt>
                <c:pt idx="2">
                  <c:v>108.18</c:v>
                </c:pt>
                <c:pt idx="3">
                  <c:v>124.26</c:v>
                </c:pt>
                <c:pt idx="4">
                  <c:v>121.16</c:v>
                </c:pt>
              </c:numCache>
            </c:numRef>
          </c:val>
          <c:extLst>
            <c:ext xmlns:c16="http://schemas.microsoft.com/office/drawing/2014/chart" uri="{C3380CC4-5D6E-409C-BE32-E72D297353CC}">
              <c16:uniqueId val="{00000000-B25D-46A4-BFD8-D61A4BEDEC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B25D-46A4-BFD8-D61A4BEDEC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45.7</c:v>
                </c:pt>
                <c:pt idx="1">
                  <c:v>46.81</c:v>
                </c:pt>
                <c:pt idx="2">
                  <c:v>47.59</c:v>
                </c:pt>
                <c:pt idx="3">
                  <c:v>48.27</c:v>
                </c:pt>
                <c:pt idx="4">
                  <c:v>47.07</c:v>
                </c:pt>
              </c:numCache>
            </c:numRef>
          </c:val>
          <c:extLst>
            <c:ext xmlns:c16="http://schemas.microsoft.com/office/drawing/2014/chart" uri="{C3380CC4-5D6E-409C-BE32-E72D297353CC}">
              <c16:uniqueId val="{00000000-73B4-4E44-AEA9-D96F3005DF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73B4-4E44-AEA9-D96F3005DF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32.65</c:v>
                </c:pt>
                <c:pt idx="1">
                  <c:v>32.78</c:v>
                </c:pt>
                <c:pt idx="2">
                  <c:v>32.33</c:v>
                </c:pt>
                <c:pt idx="3">
                  <c:v>31.3</c:v>
                </c:pt>
                <c:pt idx="4">
                  <c:v>30.4</c:v>
                </c:pt>
              </c:numCache>
            </c:numRef>
          </c:val>
          <c:extLst>
            <c:ext xmlns:c16="http://schemas.microsoft.com/office/drawing/2014/chart" uri="{C3380CC4-5D6E-409C-BE32-E72D297353CC}">
              <c16:uniqueId val="{00000000-1613-49DC-B44C-95C638307E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1613-49DC-B44C-95C638307E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D6-4B5F-98FA-D85FAE0D2E6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C9D6-4B5F-98FA-D85FAE0D2E6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339.78</c:v>
                </c:pt>
                <c:pt idx="1">
                  <c:v>318.27</c:v>
                </c:pt>
                <c:pt idx="2">
                  <c:v>349.78</c:v>
                </c:pt>
                <c:pt idx="3">
                  <c:v>304.77999999999997</c:v>
                </c:pt>
                <c:pt idx="4">
                  <c:v>247.44</c:v>
                </c:pt>
              </c:numCache>
            </c:numRef>
          </c:val>
          <c:extLst>
            <c:ext xmlns:c16="http://schemas.microsoft.com/office/drawing/2014/chart" uri="{C3380CC4-5D6E-409C-BE32-E72D297353CC}">
              <c16:uniqueId val="{00000000-DB90-40DF-910E-E87F95BF76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DB90-40DF-910E-E87F95BF76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291.35000000000002</c:v>
                </c:pt>
                <c:pt idx="1">
                  <c:v>289.47000000000003</c:v>
                </c:pt>
                <c:pt idx="2">
                  <c:v>291.73</c:v>
                </c:pt>
                <c:pt idx="3">
                  <c:v>260.22000000000003</c:v>
                </c:pt>
                <c:pt idx="4">
                  <c:v>284.92</c:v>
                </c:pt>
              </c:numCache>
            </c:numRef>
          </c:val>
          <c:extLst>
            <c:ext xmlns:c16="http://schemas.microsoft.com/office/drawing/2014/chart" uri="{C3380CC4-5D6E-409C-BE32-E72D297353CC}">
              <c16:uniqueId val="{00000000-8B31-45DB-AE3A-85EF47B913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8B31-45DB-AE3A-85EF47B913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92.42</c:v>
                </c:pt>
                <c:pt idx="1">
                  <c:v>93.92</c:v>
                </c:pt>
                <c:pt idx="2">
                  <c:v>102.68</c:v>
                </c:pt>
                <c:pt idx="3">
                  <c:v>120.3</c:v>
                </c:pt>
                <c:pt idx="4">
                  <c:v>116.83</c:v>
                </c:pt>
              </c:numCache>
            </c:numRef>
          </c:val>
          <c:extLst>
            <c:ext xmlns:c16="http://schemas.microsoft.com/office/drawing/2014/chart" uri="{C3380CC4-5D6E-409C-BE32-E72D297353CC}">
              <c16:uniqueId val="{00000000-1013-4EE0-8432-28693FA6BD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1013-4EE0-8432-28693FA6BD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94.02</c:v>
                </c:pt>
                <c:pt idx="1">
                  <c:v>92.48</c:v>
                </c:pt>
                <c:pt idx="2">
                  <c:v>94.04</c:v>
                </c:pt>
                <c:pt idx="3">
                  <c:v>96.89</c:v>
                </c:pt>
                <c:pt idx="4">
                  <c:v>99.8</c:v>
                </c:pt>
              </c:numCache>
            </c:numRef>
          </c:val>
          <c:extLst>
            <c:ext xmlns:c16="http://schemas.microsoft.com/office/drawing/2014/chart" uri="{C3380CC4-5D6E-409C-BE32-E72D297353CC}">
              <c16:uniqueId val="{00000000-4641-4AFE-BECC-98F0717D48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4641-4AFE-BECC-98F0717D48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7"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三島市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109445</v>
      </c>
      <c r="AM8" s="61"/>
      <c r="AN8" s="61"/>
      <c r="AO8" s="61"/>
      <c r="AP8" s="61"/>
      <c r="AQ8" s="61"/>
      <c r="AR8" s="61"/>
      <c r="AS8" s="61"/>
      <c r="AT8" s="52">
        <f>データ!$S$6</f>
        <v>62.02</v>
      </c>
      <c r="AU8" s="53"/>
      <c r="AV8" s="53"/>
      <c r="AW8" s="53"/>
      <c r="AX8" s="53"/>
      <c r="AY8" s="53"/>
      <c r="AZ8" s="53"/>
      <c r="BA8" s="53"/>
      <c r="BB8" s="54">
        <f>データ!$T$6</f>
        <v>1764.67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65.42</v>
      </c>
      <c r="J10" s="53"/>
      <c r="K10" s="53"/>
      <c r="L10" s="53"/>
      <c r="M10" s="53"/>
      <c r="N10" s="53"/>
      <c r="O10" s="64"/>
      <c r="P10" s="54">
        <f>データ!$P$6</f>
        <v>99.96</v>
      </c>
      <c r="Q10" s="54"/>
      <c r="R10" s="54"/>
      <c r="S10" s="54"/>
      <c r="T10" s="54"/>
      <c r="U10" s="54"/>
      <c r="V10" s="54"/>
      <c r="W10" s="61">
        <f>データ!$Q$6</f>
        <v>2190</v>
      </c>
      <c r="X10" s="61"/>
      <c r="Y10" s="61"/>
      <c r="Z10" s="61"/>
      <c r="AA10" s="61"/>
      <c r="AB10" s="61"/>
      <c r="AC10" s="61"/>
      <c r="AD10" s="2"/>
      <c r="AE10" s="2"/>
      <c r="AF10" s="2"/>
      <c r="AG10" s="2"/>
      <c r="AH10" s="4"/>
      <c r="AI10" s="4"/>
      <c r="AJ10" s="4"/>
      <c r="AK10" s="4"/>
      <c r="AL10" s="61">
        <f>データ!$U$6</f>
        <v>109163</v>
      </c>
      <c r="AM10" s="61"/>
      <c r="AN10" s="61"/>
      <c r="AO10" s="61"/>
      <c r="AP10" s="61"/>
      <c r="AQ10" s="61"/>
      <c r="AR10" s="61"/>
      <c r="AS10" s="61"/>
      <c r="AT10" s="52">
        <f>データ!$V$6</f>
        <v>29.29</v>
      </c>
      <c r="AU10" s="53"/>
      <c r="AV10" s="53"/>
      <c r="AW10" s="53"/>
      <c r="AX10" s="53"/>
      <c r="AY10" s="53"/>
      <c r="AZ10" s="53"/>
      <c r="BA10" s="53"/>
      <c r="BB10" s="54">
        <f>データ!$W$6</f>
        <v>3726.97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i7rAVrgEOXEDVvGuYavKTqS0QTIMEhb39uUAqPZ2WJYxaBirpu+v27ziXP4hE1WQOgH5kmd4Sa8HFch+Vb9Tw==" saltValue="Qsx/IRUWL5YnWTKMC3e6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222062</v>
      </c>
      <c r="D6" s="34">
        <f t="shared" si="3"/>
        <v>46</v>
      </c>
      <c r="E6" s="34">
        <f t="shared" si="3"/>
        <v>1</v>
      </c>
      <c r="F6" s="34">
        <f t="shared" si="3"/>
        <v>0</v>
      </c>
      <c r="G6" s="34">
        <f t="shared" si="3"/>
        <v>1</v>
      </c>
      <c r="H6" s="34" t="str">
        <f t="shared" si="3"/>
        <v>静岡県　三島市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65.42</v>
      </c>
      <c r="P6" s="35">
        <f t="shared" si="3"/>
        <v>99.96</v>
      </c>
      <c r="Q6" s="35">
        <f t="shared" si="3"/>
        <v>2190</v>
      </c>
      <c r="R6" s="35">
        <f t="shared" si="3"/>
        <v>109445</v>
      </c>
      <c r="S6" s="35">
        <f t="shared" si="3"/>
        <v>62.02</v>
      </c>
      <c r="T6" s="35">
        <f t="shared" si="3"/>
        <v>1764.67</v>
      </c>
      <c r="U6" s="35">
        <f t="shared" si="3"/>
        <v>109163</v>
      </c>
      <c r="V6" s="35">
        <f t="shared" si="3"/>
        <v>29.29</v>
      </c>
      <c r="W6" s="35">
        <f t="shared" si="3"/>
        <v>3726.97</v>
      </c>
      <c r="X6" s="36">
        <f>IF(X7="",NA(),X7)</f>
        <v>99.17</v>
      </c>
      <c r="Y6" s="36">
        <f t="shared" ref="Y6:AG6" si="4">IF(Y7="",NA(),Y7)</f>
        <v>108.68</v>
      </c>
      <c r="Z6" s="36">
        <f t="shared" si="4"/>
        <v>108.18</v>
      </c>
      <c r="AA6" s="36">
        <f t="shared" si="4"/>
        <v>124.26</v>
      </c>
      <c r="AB6" s="36">
        <f t="shared" si="4"/>
        <v>121.16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339.78</v>
      </c>
      <c r="AU6" s="36">
        <f t="shared" ref="AU6:BC6" si="6">IF(AU7="",NA(),AU7)</f>
        <v>318.27</v>
      </c>
      <c r="AV6" s="36">
        <f t="shared" si="6"/>
        <v>349.78</v>
      </c>
      <c r="AW6" s="36">
        <f t="shared" si="6"/>
        <v>304.77999999999997</v>
      </c>
      <c r="AX6" s="36">
        <f t="shared" si="6"/>
        <v>247.44</v>
      </c>
      <c r="AY6" s="36">
        <f t="shared" si="6"/>
        <v>352.05</v>
      </c>
      <c r="AZ6" s="36">
        <f t="shared" si="6"/>
        <v>349.04</v>
      </c>
      <c r="BA6" s="36">
        <f t="shared" si="6"/>
        <v>337.49</v>
      </c>
      <c r="BB6" s="36">
        <f t="shared" si="6"/>
        <v>335.6</v>
      </c>
      <c r="BC6" s="36">
        <f t="shared" si="6"/>
        <v>358.91</v>
      </c>
      <c r="BD6" s="35" t="str">
        <f>IF(BD7="","",IF(BD7="-","【-】","【"&amp;SUBSTITUTE(TEXT(BD7,"#,##0.00"),"-","△")&amp;"】"))</f>
        <v>【264.97】</v>
      </c>
      <c r="BE6" s="36">
        <f>IF(BE7="",NA(),BE7)</f>
        <v>291.35000000000002</v>
      </c>
      <c r="BF6" s="36">
        <f t="shared" ref="BF6:BN6" si="7">IF(BF7="",NA(),BF7)</f>
        <v>289.47000000000003</v>
      </c>
      <c r="BG6" s="36">
        <f t="shared" si="7"/>
        <v>291.73</v>
      </c>
      <c r="BH6" s="36">
        <f t="shared" si="7"/>
        <v>260.22000000000003</v>
      </c>
      <c r="BI6" s="36">
        <f t="shared" si="7"/>
        <v>284.92</v>
      </c>
      <c r="BJ6" s="36">
        <f t="shared" si="7"/>
        <v>250.76</v>
      </c>
      <c r="BK6" s="36">
        <f t="shared" si="7"/>
        <v>254.54</v>
      </c>
      <c r="BL6" s="36">
        <f t="shared" si="7"/>
        <v>265.92</v>
      </c>
      <c r="BM6" s="36">
        <f t="shared" si="7"/>
        <v>258.26</v>
      </c>
      <c r="BN6" s="36">
        <f t="shared" si="7"/>
        <v>247.27</v>
      </c>
      <c r="BO6" s="35" t="str">
        <f>IF(BO7="","",IF(BO7="-","【-】","【"&amp;SUBSTITUTE(TEXT(BO7,"#,##0.00"),"-","△")&amp;"】"))</f>
        <v>【266.61】</v>
      </c>
      <c r="BP6" s="36">
        <f>IF(BP7="",NA(),BP7)</f>
        <v>92.42</v>
      </c>
      <c r="BQ6" s="36">
        <f t="shared" ref="BQ6:BY6" si="8">IF(BQ7="",NA(),BQ7)</f>
        <v>93.92</v>
      </c>
      <c r="BR6" s="36">
        <f t="shared" si="8"/>
        <v>102.68</v>
      </c>
      <c r="BS6" s="36">
        <f t="shared" si="8"/>
        <v>120.3</v>
      </c>
      <c r="BT6" s="36">
        <f t="shared" si="8"/>
        <v>116.83</v>
      </c>
      <c r="BU6" s="36">
        <f t="shared" si="8"/>
        <v>106.69</v>
      </c>
      <c r="BV6" s="36">
        <f t="shared" si="8"/>
        <v>106.52</v>
      </c>
      <c r="BW6" s="36">
        <f t="shared" si="8"/>
        <v>105.86</v>
      </c>
      <c r="BX6" s="36">
        <f t="shared" si="8"/>
        <v>106.07</v>
      </c>
      <c r="BY6" s="36">
        <f t="shared" si="8"/>
        <v>105.34</v>
      </c>
      <c r="BZ6" s="35" t="str">
        <f>IF(BZ7="","",IF(BZ7="-","【-】","【"&amp;SUBSTITUTE(TEXT(BZ7,"#,##0.00"),"-","△")&amp;"】"))</f>
        <v>【103.24】</v>
      </c>
      <c r="CA6" s="36">
        <f>IF(CA7="",NA(),CA7)</f>
        <v>94.02</v>
      </c>
      <c r="CB6" s="36">
        <f t="shared" ref="CB6:CJ6" si="9">IF(CB7="",NA(),CB7)</f>
        <v>92.48</v>
      </c>
      <c r="CC6" s="36">
        <f t="shared" si="9"/>
        <v>94.04</v>
      </c>
      <c r="CD6" s="36">
        <f t="shared" si="9"/>
        <v>96.89</v>
      </c>
      <c r="CE6" s="36">
        <f t="shared" si="9"/>
        <v>99.8</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53.71</v>
      </c>
      <c r="CM6" s="36">
        <f t="shared" ref="CM6:CU6" si="10">IF(CM7="",NA(),CM7)</f>
        <v>53.44</v>
      </c>
      <c r="CN6" s="36">
        <f t="shared" si="10"/>
        <v>54.18</v>
      </c>
      <c r="CO6" s="36">
        <f t="shared" si="10"/>
        <v>53.51</v>
      </c>
      <c r="CP6" s="36">
        <f t="shared" si="10"/>
        <v>52.48</v>
      </c>
      <c r="CQ6" s="36">
        <f t="shared" si="10"/>
        <v>62.26</v>
      </c>
      <c r="CR6" s="36">
        <f t="shared" si="10"/>
        <v>62.1</v>
      </c>
      <c r="CS6" s="36">
        <f t="shared" si="10"/>
        <v>62.38</v>
      </c>
      <c r="CT6" s="36">
        <f t="shared" si="10"/>
        <v>62.83</v>
      </c>
      <c r="CU6" s="36">
        <f t="shared" si="10"/>
        <v>62.05</v>
      </c>
      <c r="CV6" s="35" t="str">
        <f>IF(CV7="","",IF(CV7="-","【-】","【"&amp;SUBSTITUTE(TEXT(CV7,"#,##0.00"),"-","△")&amp;"】"))</f>
        <v>【60.00】</v>
      </c>
      <c r="CW6" s="36">
        <f>IF(CW7="",NA(),CW7)</f>
        <v>83.14</v>
      </c>
      <c r="CX6" s="36">
        <f t="shared" ref="CX6:DF6" si="11">IF(CX7="",NA(),CX7)</f>
        <v>83.86</v>
      </c>
      <c r="CY6" s="36">
        <f t="shared" si="11"/>
        <v>82.39</v>
      </c>
      <c r="CZ6" s="36">
        <f t="shared" si="11"/>
        <v>81.7</v>
      </c>
      <c r="DA6" s="36">
        <f t="shared" si="11"/>
        <v>81.42</v>
      </c>
      <c r="DB6" s="36">
        <f t="shared" si="11"/>
        <v>89.5</v>
      </c>
      <c r="DC6" s="36">
        <f t="shared" si="11"/>
        <v>89.52</v>
      </c>
      <c r="DD6" s="36">
        <f t="shared" si="11"/>
        <v>89.17</v>
      </c>
      <c r="DE6" s="36">
        <f t="shared" si="11"/>
        <v>88.86</v>
      </c>
      <c r="DF6" s="36">
        <f t="shared" si="11"/>
        <v>89.11</v>
      </c>
      <c r="DG6" s="35" t="str">
        <f>IF(DG7="","",IF(DG7="-","【-】","【"&amp;SUBSTITUTE(TEXT(DG7,"#,##0.00"),"-","△")&amp;"】"))</f>
        <v>【89.80】</v>
      </c>
      <c r="DH6" s="36">
        <f>IF(DH7="",NA(),DH7)</f>
        <v>45.7</v>
      </c>
      <c r="DI6" s="36">
        <f t="shared" ref="DI6:DQ6" si="12">IF(DI7="",NA(),DI7)</f>
        <v>46.81</v>
      </c>
      <c r="DJ6" s="36">
        <f t="shared" si="12"/>
        <v>47.59</v>
      </c>
      <c r="DK6" s="36">
        <f t="shared" si="12"/>
        <v>48.27</v>
      </c>
      <c r="DL6" s="36">
        <f t="shared" si="12"/>
        <v>47.07</v>
      </c>
      <c r="DM6" s="36">
        <f t="shared" si="12"/>
        <v>45.89</v>
      </c>
      <c r="DN6" s="36">
        <f t="shared" si="12"/>
        <v>46.58</v>
      </c>
      <c r="DO6" s="36">
        <f t="shared" si="12"/>
        <v>46.99</v>
      </c>
      <c r="DP6" s="36">
        <f t="shared" si="12"/>
        <v>47.89</v>
      </c>
      <c r="DQ6" s="36">
        <f t="shared" si="12"/>
        <v>48.69</v>
      </c>
      <c r="DR6" s="35" t="str">
        <f>IF(DR7="","",IF(DR7="-","【-】","【"&amp;SUBSTITUTE(TEXT(DR7,"#,##0.00"),"-","△")&amp;"】"))</f>
        <v>【49.59】</v>
      </c>
      <c r="DS6" s="36">
        <f>IF(DS7="",NA(),DS7)</f>
        <v>32.65</v>
      </c>
      <c r="DT6" s="36">
        <f t="shared" ref="DT6:EB6" si="13">IF(DT7="",NA(),DT7)</f>
        <v>32.78</v>
      </c>
      <c r="DU6" s="36">
        <f t="shared" si="13"/>
        <v>32.33</v>
      </c>
      <c r="DV6" s="36">
        <f t="shared" si="13"/>
        <v>31.3</v>
      </c>
      <c r="DW6" s="36">
        <f t="shared" si="13"/>
        <v>30.4</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1.32</v>
      </c>
      <c r="EE6" s="36">
        <f t="shared" ref="EE6:EM6" si="14">IF(EE7="",NA(),EE7)</f>
        <v>2.1800000000000002</v>
      </c>
      <c r="EF6" s="36">
        <f t="shared" si="14"/>
        <v>1.33</v>
      </c>
      <c r="EG6" s="36">
        <f t="shared" si="14"/>
        <v>1.47</v>
      </c>
      <c r="EH6" s="36">
        <f t="shared" si="14"/>
        <v>1.35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222062</v>
      </c>
      <c r="D7" s="38">
        <v>46</v>
      </c>
      <c r="E7" s="38">
        <v>1</v>
      </c>
      <c r="F7" s="38">
        <v>0</v>
      </c>
      <c r="G7" s="38">
        <v>1</v>
      </c>
      <c r="H7" s="38" t="s">
        <v>93</v>
      </c>
      <c r="I7" s="38" t="s">
        <v>94</v>
      </c>
      <c r="J7" s="38" t="s">
        <v>95</v>
      </c>
      <c r="K7" s="38" t="s">
        <v>96</v>
      </c>
      <c r="L7" s="38" t="s">
        <v>97</v>
      </c>
      <c r="M7" s="38" t="s">
        <v>98</v>
      </c>
      <c r="N7" s="39" t="s">
        <v>99</v>
      </c>
      <c r="O7" s="39">
        <v>65.42</v>
      </c>
      <c r="P7" s="39">
        <v>99.96</v>
      </c>
      <c r="Q7" s="39">
        <v>2190</v>
      </c>
      <c r="R7" s="39">
        <v>109445</v>
      </c>
      <c r="S7" s="39">
        <v>62.02</v>
      </c>
      <c r="T7" s="39">
        <v>1764.67</v>
      </c>
      <c r="U7" s="39">
        <v>109163</v>
      </c>
      <c r="V7" s="39">
        <v>29.29</v>
      </c>
      <c r="W7" s="39">
        <v>3726.97</v>
      </c>
      <c r="X7" s="39">
        <v>99.17</v>
      </c>
      <c r="Y7" s="39">
        <v>108.68</v>
      </c>
      <c r="Z7" s="39">
        <v>108.18</v>
      </c>
      <c r="AA7" s="39">
        <v>124.26</v>
      </c>
      <c r="AB7" s="39">
        <v>121.16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339.78</v>
      </c>
      <c r="AU7" s="39">
        <v>318.27</v>
      </c>
      <c r="AV7" s="39">
        <v>349.78</v>
      </c>
      <c r="AW7" s="39">
        <v>304.77999999999997</v>
      </c>
      <c r="AX7" s="39">
        <v>247.44</v>
      </c>
      <c r="AY7" s="39">
        <v>352.05</v>
      </c>
      <c r="AZ7" s="39">
        <v>349.04</v>
      </c>
      <c r="BA7" s="39">
        <v>337.49</v>
      </c>
      <c r="BB7" s="39">
        <v>335.6</v>
      </c>
      <c r="BC7" s="39">
        <v>358.91</v>
      </c>
      <c r="BD7" s="39">
        <v>264.97000000000003</v>
      </c>
      <c r="BE7" s="39">
        <v>291.35000000000002</v>
      </c>
      <c r="BF7" s="39">
        <v>289.47000000000003</v>
      </c>
      <c r="BG7" s="39">
        <v>291.73</v>
      </c>
      <c r="BH7" s="39">
        <v>260.22000000000003</v>
      </c>
      <c r="BI7" s="39">
        <v>284.92</v>
      </c>
      <c r="BJ7" s="39">
        <v>250.76</v>
      </c>
      <c r="BK7" s="39">
        <v>254.54</v>
      </c>
      <c r="BL7" s="39">
        <v>265.92</v>
      </c>
      <c r="BM7" s="39">
        <v>258.26</v>
      </c>
      <c r="BN7" s="39">
        <v>247.27</v>
      </c>
      <c r="BO7" s="39">
        <v>266.61</v>
      </c>
      <c r="BP7" s="39">
        <v>92.42</v>
      </c>
      <c r="BQ7" s="39">
        <v>93.92</v>
      </c>
      <c r="BR7" s="39">
        <v>102.68</v>
      </c>
      <c r="BS7" s="39">
        <v>120.3</v>
      </c>
      <c r="BT7" s="39">
        <v>116.83</v>
      </c>
      <c r="BU7" s="39">
        <v>106.69</v>
      </c>
      <c r="BV7" s="39">
        <v>106.52</v>
      </c>
      <c r="BW7" s="39">
        <v>105.86</v>
      </c>
      <c r="BX7" s="39">
        <v>106.07</v>
      </c>
      <c r="BY7" s="39">
        <v>105.34</v>
      </c>
      <c r="BZ7" s="39">
        <v>103.24</v>
      </c>
      <c r="CA7" s="39">
        <v>94.02</v>
      </c>
      <c r="CB7" s="39">
        <v>92.48</v>
      </c>
      <c r="CC7" s="39">
        <v>94.04</v>
      </c>
      <c r="CD7" s="39">
        <v>96.89</v>
      </c>
      <c r="CE7" s="39">
        <v>99.8</v>
      </c>
      <c r="CF7" s="39">
        <v>154.91999999999999</v>
      </c>
      <c r="CG7" s="39">
        <v>155.80000000000001</v>
      </c>
      <c r="CH7" s="39">
        <v>158.58000000000001</v>
      </c>
      <c r="CI7" s="39">
        <v>159.22</v>
      </c>
      <c r="CJ7" s="39">
        <v>159.6</v>
      </c>
      <c r="CK7" s="39">
        <v>168.38</v>
      </c>
      <c r="CL7" s="39">
        <v>53.71</v>
      </c>
      <c r="CM7" s="39">
        <v>53.44</v>
      </c>
      <c r="CN7" s="39">
        <v>54.18</v>
      </c>
      <c r="CO7" s="39">
        <v>53.51</v>
      </c>
      <c r="CP7" s="39">
        <v>52.48</v>
      </c>
      <c r="CQ7" s="39">
        <v>62.26</v>
      </c>
      <c r="CR7" s="39">
        <v>62.1</v>
      </c>
      <c r="CS7" s="39">
        <v>62.38</v>
      </c>
      <c r="CT7" s="39">
        <v>62.83</v>
      </c>
      <c r="CU7" s="39">
        <v>62.05</v>
      </c>
      <c r="CV7" s="39">
        <v>60</v>
      </c>
      <c r="CW7" s="39">
        <v>83.14</v>
      </c>
      <c r="CX7" s="39">
        <v>83.86</v>
      </c>
      <c r="CY7" s="39">
        <v>82.39</v>
      </c>
      <c r="CZ7" s="39">
        <v>81.7</v>
      </c>
      <c r="DA7" s="39">
        <v>81.42</v>
      </c>
      <c r="DB7" s="39">
        <v>89.5</v>
      </c>
      <c r="DC7" s="39">
        <v>89.52</v>
      </c>
      <c r="DD7" s="39">
        <v>89.17</v>
      </c>
      <c r="DE7" s="39">
        <v>88.86</v>
      </c>
      <c r="DF7" s="39">
        <v>89.11</v>
      </c>
      <c r="DG7" s="39">
        <v>89.8</v>
      </c>
      <c r="DH7" s="39">
        <v>45.7</v>
      </c>
      <c r="DI7" s="39">
        <v>46.81</v>
      </c>
      <c r="DJ7" s="39">
        <v>47.59</v>
      </c>
      <c r="DK7" s="39">
        <v>48.27</v>
      </c>
      <c r="DL7" s="39">
        <v>47.07</v>
      </c>
      <c r="DM7" s="39">
        <v>45.89</v>
      </c>
      <c r="DN7" s="39">
        <v>46.58</v>
      </c>
      <c r="DO7" s="39">
        <v>46.99</v>
      </c>
      <c r="DP7" s="39">
        <v>47.89</v>
      </c>
      <c r="DQ7" s="39">
        <v>48.69</v>
      </c>
      <c r="DR7" s="39">
        <v>49.59</v>
      </c>
      <c r="DS7" s="39">
        <v>32.65</v>
      </c>
      <c r="DT7" s="39">
        <v>32.78</v>
      </c>
      <c r="DU7" s="39">
        <v>32.33</v>
      </c>
      <c r="DV7" s="39">
        <v>31.3</v>
      </c>
      <c r="DW7" s="39">
        <v>30.4</v>
      </c>
      <c r="DX7" s="39">
        <v>13.14</v>
      </c>
      <c r="DY7" s="39">
        <v>14.45</v>
      </c>
      <c r="DZ7" s="39">
        <v>15.83</v>
      </c>
      <c r="EA7" s="39">
        <v>16.899999999999999</v>
      </c>
      <c r="EB7" s="39">
        <v>18.260000000000002</v>
      </c>
      <c r="EC7" s="39">
        <v>19.440000000000001</v>
      </c>
      <c r="ED7" s="39">
        <v>1.32</v>
      </c>
      <c r="EE7" s="39">
        <v>2.1800000000000002</v>
      </c>
      <c r="EF7" s="39">
        <v>1.33</v>
      </c>
      <c r="EG7" s="39">
        <v>1.47</v>
      </c>
      <c r="EH7" s="39">
        <v>1.35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cp:lastModifiedBy>
  <cp:lastPrinted>2021-02-05T06:42:20Z</cp:lastPrinted>
  <dcterms:created xsi:type="dcterms:W3CDTF">2020-12-04T02:09:27Z</dcterms:created>
  <dcterms:modified xsi:type="dcterms:W3CDTF">2021-02-05T06:44:57Z</dcterms:modified>
  <cp:category/>
</cp:coreProperties>
</file>