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庶務\令和02年度\県からの調査\(0129)公営企業に係る「経営比較分析表」の公表について\各課回答\"/>
    </mc:Choice>
  </mc:AlternateContent>
  <workbookProtection workbookAlgorithmName="SHA-512" workbookHashValue="3u0V+EOMI60KayyWmbNWmwvQ57fyO+0a+AoCx8qTK7NPLXWq5TfEk/mqoyWhFPC768EchQbZyGmMHt+ZrIJMaQ==" workbookSaltValue="hSVvb5NkxVjaEhHumOJfzQ==" workbookSpinCount="100000" lockStructure="1"/>
  <bookViews>
    <workbookView xWindow="0" yWindow="0" windowWidth="15360" windowHeight="7635"/>
  </bookViews>
  <sheets>
    <sheet name="法非適用_駐車場整備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30" i="4" s="1"/>
  <c r="DT7" i="5"/>
  <c r="DS7" i="5"/>
  <c r="DR7" i="5"/>
  <c r="DQ7" i="5"/>
  <c r="DP7" i="5"/>
  <c r="DO7" i="5"/>
  <c r="DN7" i="5"/>
  <c r="DM7" i="5"/>
  <c r="DL7" i="5"/>
  <c r="DK7" i="5"/>
  <c r="DI7" i="5"/>
  <c r="DH7" i="5"/>
  <c r="DG7" i="5"/>
  <c r="DF7" i="5"/>
  <c r="DE7" i="5"/>
  <c r="DD7" i="5"/>
  <c r="DC7" i="5"/>
  <c r="DB7" i="5"/>
  <c r="DA7" i="5"/>
  <c r="CZ7" i="5"/>
  <c r="CN7" i="5"/>
  <c r="CM7" i="5"/>
  <c r="CV67" i="4" s="1"/>
  <c r="BZ7" i="5"/>
  <c r="BY7" i="5"/>
  <c r="BX7" i="5"/>
  <c r="BW7" i="5"/>
  <c r="JV53" i="4" s="1"/>
  <c r="BV7" i="5"/>
  <c r="BU7" i="5"/>
  <c r="BT7" i="5"/>
  <c r="BS7" i="5"/>
  <c r="KO52" i="4" s="1"/>
  <c r="BR7" i="5"/>
  <c r="BQ7" i="5"/>
  <c r="BO7" i="5"/>
  <c r="BN7" i="5"/>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AM7" i="5"/>
  <c r="AL7" i="5"/>
  <c r="AK7" i="5"/>
  <c r="AJ7" i="5"/>
  <c r="AH7" i="5"/>
  <c r="AG7" i="5"/>
  <c r="AF7" i="5"/>
  <c r="AE7" i="5"/>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HP76" i="4"/>
  <c r="CV76" i="4"/>
  <c r="AV76" i="4"/>
  <c r="MA53" i="4"/>
  <c r="LH53" i="4"/>
  <c r="KO53" i="4"/>
  <c r="JC53" i="4"/>
  <c r="HJ53" i="4"/>
  <c r="GQ53" i="4"/>
  <c r="FX53" i="4"/>
  <c r="FE53" i="4"/>
  <c r="EL53" i="4"/>
  <c r="CS53" i="4"/>
  <c r="BZ53" i="4"/>
  <c r="BG53" i="4"/>
  <c r="U53" i="4"/>
  <c r="MA52" i="4"/>
  <c r="LH52" i="4"/>
  <c r="JV52" i="4"/>
  <c r="JC52" i="4"/>
  <c r="HJ52" i="4"/>
  <c r="GQ52" i="4"/>
  <c r="FX52" i="4"/>
  <c r="FE52" i="4"/>
  <c r="EL52" i="4"/>
  <c r="CS52" i="4"/>
  <c r="BZ52" i="4"/>
  <c r="AN52" i="4"/>
  <c r="U52" i="4"/>
  <c r="KO51" i="4"/>
  <c r="FX51" i="4"/>
  <c r="BG51" i="4"/>
  <c r="MA32" i="4"/>
  <c r="LH32" i="4"/>
  <c r="KO32" i="4"/>
  <c r="JV32" i="4"/>
  <c r="JC32" i="4"/>
  <c r="HJ32" i="4"/>
  <c r="FX32" i="4"/>
  <c r="FE32" i="4"/>
  <c r="EL32" i="4"/>
  <c r="CS32" i="4"/>
  <c r="BZ32" i="4"/>
  <c r="BG32" i="4"/>
  <c r="AN32" i="4"/>
  <c r="U32" i="4"/>
  <c r="MA31" i="4"/>
  <c r="LH31" i="4"/>
  <c r="KO31" i="4"/>
  <c r="JV31" i="4"/>
  <c r="JC31" i="4"/>
  <c r="HJ31" i="4"/>
  <c r="GQ31" i="4"/>
  <c r="FX31" i="4"/>
  <c r="FE31" i="4"/>
  <c r="EL31" i="4"/>
  <c r="CS31" i="4"/>
  <c r="BZ31" i="4"/>
  <c r="BG31" i="4"/>
  <c r="AN31" i="4"/>
  <c r="U31" i="4"/>
  <c r="KO30" i="4"/>
  <c r="FX30" i="4"/>
  <c r="LJ10" i="4"/>
  <c r="HX10" i="4"/>
  <c r="DU10" i="4"/>
  <c r="CF10" i="4"/>
  <c r="B10" i="4"/>
  <c r="LJ8" i="4"/>
  <c r="JQ8" i="4"/>
  <c r="FJ8" i="4"/>
  <c r="DU8" i="4"/>
  <c r="CF8" i="4"/>
  <c r="B8" i="4"/>
  <c r="CS51" i="4" l="1"/>
  <c r="MI76" i="4"/>
  <c r="HJ51" i="4"/>
  <c r="MA30" i="4"/>
  <c r="IT76" i="4"/>
  <c r="CS30" i="4"/>
  <c r="BZ76" i="4"/>
  <c r="MA51" i="4"/>
  <c r="HJ30" i="4"/>
  <c r="LE76" i="4"/>
  <c r="C11" i="5"/>
  <c r="E11" i="5"/>
  <c r="B11" i="5"/>
  <c r="BZ30" i="4" l="1"/>
  <c r="LT76" i="4"/>
  <c r="LH30" i="4"/>
  <c r="BK76" i="4"/>
  <c r="LH51" i="4"/>
  <c r="IE76" i="4"/>
  <c r="BZ51" i="4"/>
  <c r="GQ30" i="4"/>
  <c r="GQ51" i="4"/>
  <c r="HA76" i="4"/>
  <c r="AN51" i="4"/>
  <c r="FE30" i="4"/>
  <c r="AN30" i="4"/>
  <c r="AG76" i="4"/>
  <c r="JV51" i="4"/>
  <c r="KP76" i="4"/>
  <c r="FE51" i="4"/>
  <c r="JV30" i="4"/>
  <c r="R76" i="4"/>
  <c r="KA76" i="4"/>
  <c r="EL51" i="4"/>
  <c r="JC30" i="4"/>
  <c r="U30" i="4"/>
  <c r="JC51" i="4"/>
  <c r="GL76" i="4"/>
  <c r="U51" i="4"/>
  <c r="EL30"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<sst xmlns="http://schemas.openxmlformats.org/spreadsheetml/2006/main" count="278" uniqueCount="132">
  <si>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</si>
  <si>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</si>
  <si>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</si>
  <si>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</si>
  <si>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</si>
  <si>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</si>
  <si>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</si>
  <si>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</si>
  <si>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</si>
  <si>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</si>
  <si>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</si>
  <si>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</si>
  <si>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</si>
  <si>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</si>
  <si>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</si>
  <si>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</si>
  <si>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</si>
  <si>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</si>
  <si>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</si>
  <si>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</si>
  <si>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</si>
  <si>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</si>
  <si>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</si>
  <si>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</si>
  <si>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</si>
  <si>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</si>
  <si>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</si>
  <si>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</si>
  <si>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</si>
  <si>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</si>
  <si>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</si>
  <si>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</si>
  <si>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</si>
  <si>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</si>
  <si>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</si>
  <si>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</si>
  <si>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</si>
  <si>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</si>
  <si>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</si>
  <si>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</si>
  <si>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</si>
  <si>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</si>
  <si>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</si>
  <si>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</si>
  <si>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</si>
  <si>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</si>
  <si>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</si>
  <si>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</si>
  <si>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</si>
  <si>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</si>
  <si>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</si>
  <si>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</si>
  <si>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</si>
  <si>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</si>
  <si>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</si>
  <si>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</si>
  <si>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</si>
  <si>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</si>
  <si>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</si>
  <si>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</si>
  <si>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</si>
  <si>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</si>
  <si>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</si>
  <si>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</si>
  <si>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</si>
  <si>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</si>
  <si>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</si>
  <si>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</si>
  <si>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</si>
  <si>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</si>
  <si>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</si>
  <si>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</si>
  <si>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</si>
  <si>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</si>
  <si>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</si>
  <si>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</si>
  <si>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</si>
  <si>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</si>
  <si>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</si>
  <si>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</si>
  <si>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</si>
  <si>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</si>
  <si>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</si>
  <si>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</si>
  <si>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</si>
  <si>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</si>
  <si>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</si>
  <si>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</si>
  <si>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</si>
  <si>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</si>
  <si>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</si>
  <si>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</si>
  <si>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</si>
  <si>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</si>
  <si>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</si>
  <si>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</si>
  <si>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</si>
  <si>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</si>
  <si>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</si>
  <si>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</si>
  <si>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</si>
  <si>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</si>
  <si>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</si>
  <si>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</si>
  <si>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</si>
  <si>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</si>
  <si>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</si>
  <si>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</si>
  <si>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</si>
  <si>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</si>
  <si>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三島市</t>
  </si>
  <si>
    <t>市営中央駐車場</t>
  </si>
  <si>
    <t>法非適用</t>
  </si>
  <si>
    <t>駐車場整備事業</t>
  </si>
  <si>
    <t>-</t>
  </si>
  <si>
    <t>Ａ１Ｂ１</t>
  </si>
  <si>
    <t>非設置</t>
  </si>
  <si>
    <t>該当数値なし</t>
  </si>
  <si>
    <t>その他駐車場</t>
  </si>
  <si>
    <t>立体式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</si>
  <si>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</si>
  <si>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</si>
  <si>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</si>
  <si>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</si>
  <si>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</si>
  <si>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</si>
  <si>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</si>
  <si>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</si>
  <si>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平成２６年度に市債の償還が終わったため、企業債残高対料金収入比率は０となっている。
　しかし、建設から２５年以上が経過し、至るところに老朽化がみられるため、定期点検を行い修繕の必要性を見極め施設の維持、資産の維持に努めていく必要がある。
　また、設備投資見込額についても、ほとんどが施設老朽化に伴う修繕や交換によるものである。</t>
    <rPh sb="55" eb="57">
      <t>イジョウ</t>
    </rPh>
    <rPh sb="142" eb="144">
      <t>シセツ</t>
    </rPh>
    <rPh sb="144" eb="147">
      <t>ロウキュウカ</t>
    </rPh>
    <rPh sb="148" eb="149">
      <t>トモナ</t>
    </rPh>
    <rPh sb="150" eb="152">
      <t>シュウゼン</t>
    </rPh>
    <rPh sb="153" eb="155">
      <t>コウカン</t>
    </rPh>
    <phoneticPr fontId="5"/>
  </si>
  <si>
    <t>　利用状況について、前年度と比較すると減少している。主な原因としては、周辺にコインパーキングが増加したことが理由と考えられる。
　稼働率も前年度比率と比較すると低くなっており、類似施設平均値を下回っている。
　今後は料金収入を増加させるため、稼働率の回復に向けた対策をし、料金体系等の見直しについても検討していく必要がある。</t>
    <rPh sb="26" eb="27">
      <t>オモ</t>
    </rPh>
    <rPh sb="96" eb="97">
      <t>シタ</t>
    </rPh>
    <rPh sb="113" eb="115">
      <t>ゾウカ</t>
    </rPh>
    <rPh sb="121" eb="123">
      <t>カドウ</t>
    </rPh>
    <rPh sb="123" eb="124">
      <t>リツ</t>
    </rPh>
    <rPh sb="125" eb="127">
      <t>カイフク</t>
    </rPh>
    <rPh sb="128" eb="129">
      <t>ム</t>
    </rPh>
    <rPh sb="131" eb="133">
      <t>タイサク</t>
    </rPh>
    <phoneticPr fontId="5"/>
  </si>
  <si>
    <t>　収益等の状況については、類似施設平均値とくらべ、④が高いことにより民間譲渡が期待でき、平成３０年度に開催された庁内検討委員会でも民間への売却方針が出ているため、民間譲渡を視野に入れて運営をしていく必要がある。ただし、経年比較すると各指標が悪化傾向にあるため、収益性の改善は行っていく必要がある。</t>
    <rPh sb="44" eb="46">
      <t>ヘイセイ</t>
    </rPh>
    <rPh sb="48" eb="49">
      <t>ネン</t>
    </rPh>
    <rPh sb="49" eb="50">
      <t>ド</t>
    </rPh>
    <rPh sb="51" eb="53">
      <t>カイサイ</t>
    </rPh>
    <rPh sb="56" eb="58">
      <t>チョウナイ</t>
    </rPh>
    <rPh sb="58" eb="60">
      <t>ケントウ</t>
    </rPh>
    <rPh sb="60" eb="63">
      <t>イインカイ</t>
    </rPh>
    <rPh sb="65" eb="67">
      <t>ミンカン</t>
    </rPh>
    <rPh sb="69" eb="71">
      <t>バイキャク</t>
    </rPh>
    <rPh sb="71" eb="73">
      <t>ホウシン</t>
    </rPh>
    <rPh sb="74" eb="75">
      <t>デ</t>
    </rPh>
    <rPh sb="81" eb="83">
      <t>ミンカン</t>
    </rPh>
    <rPh sb="83" eb="85">
      <t>ジョウト</t>
    </rPh>
    <rPh sb="86" eb="88">
      <t>シヤ</t>
    </rPh>
    <rPh sb="89" eb="90">
      <t>イ</t>
    </rPh>
    <rPh sb="92" eb="94">
      <t>ウンエイ</t>
    </rPh>
    <rPh sb="109" eb="111">
      <t>ケイネン</t>
    </rPh>
    <rPh sb="111" eb="113">
      <t>ヒカク</t>
    </rPh>
    <rPh sb="130" eb="133">
      <t>シュウエキセイ</t>
    </rPh>
    <rPh sb="134" eb="136">
      <t>カイゼン</t>
    </rPh>
    <rPh sb="137" eb="138">
      <t>オコナ</t>
    </rPh>
    <rPh sb="142" eb="144">
      <t>ヒツヨウ</t>
    </rPh>
    <phoneticPr fontId="5"/>
  </si>
  <si>
    <t>　類似施設と比較し、④売上高ＧＯＰ比率は高い数値となっている（④売上高ＧＯＰ比率はＨ２９の当該値が０.０％だが、正しくは４９.５％）。平成３０年度に開催されたファシリティマネジメント検討委員会でも民間への売却という方針が決まったこともあり、民間譲渡を視野に入れた運営をしていく必要がある。
　ただし、稼働率の悪化により料金収入が減少傾向にあり、それに伴いEBITDAを始めとした各指標が減少傾向にある。また、消費税増税時に料金体系を据え置いていたため、稼働率の回復・料金体系の見直しの双方から、収益性の改善を図る必要がある。</t>
    <rPh sb="67" eb="69">
      <t>ヘイセイ</t>
    </rPh>
    <rPh sb="71" eb="72">
      <t>ネン</t>
    </rPh>
    <rPh sb="72" eb="73">
      <t>ド</t>
    </rPh>
    <rPh sb="74" eb="76">
      <t>カイサイ</t>
    </rPh>
    <rPh sb="91" eb="93">
      <t>ケントウ</t>
    </rPh>
    <rPh sb="93" eb="96">
      <t>イインカイ</t>
    </rPh>
    <rPh sb="98" eb="100">
      <t>ミンカン</t>
    </rPh>
    <rPh sb="102" eb="104">
      <t>バイキャク</t>
    </rPh>
    <rPh sb="107" eb="109">
      <t>ホウシン</t>
    </rPh>
    <rPh sb="110" eb="111">
      <t>キ</t>
    </rPh>
    <rPh sb="122" eb="124">
      <t>ジョウト</t>
    </rPh>
    <rPh sb="150" eb="152">
      <t>カドウ</t>
    </rPh>
    <rPh sb="152" eb="153">
      <t>リツ</t>
    </rPh>
    <rPh sb="154" eb="156">
      <t>アッカ</t>
    </rPh>
    <rPh sb="159" eb="161">
      <t>リョウキン</t>
    </rPh>
    <rPh sb="161" eb="163">
      <t>シュウニュウ</t>
    </rPh>
    <rPh sb="164" eb="166">
      <t>ゲンショウ</t>
    </rPh>
    <rPh sb="166" eb="168">
      <t>ケイコウ</t>
    </rPh>
    <rPh sb="175" eb="176">
      <t>トモナ</t>
    </rPh>
    <rPh sb="184" eb="185">
      <t>ハジ</t>
    </rPh>
    <rPh sb="189" eb="192">
      <t>カクシヒョウ</t>
    </rPh>
    <rPh sb="193" eb="195">
      <t>ゲンショウ</t>
    </rPh>
    <rPh sb="195" eb="197">
      <t>ケイコウ</t>
    </rPh>
    <rPh sb="204" eb="207">
      <t>ショウヒゼイ</t>
    </rPh>
    <rPh sb="207" eb="209">
      <t>ゾウゼイ</t>
    </rPh>
    <rPh sb="209" eb="210">
      <t>ジ</t>
    </rPh>
    <rPh sb="211" eb="213">
      <t>リョウキン</t>
    </rPh>
    <rPh sb="213" eb="215">
      <t>タイケイ</t>
    </rPh>
    <rPh sb="216" eb="217">
      <t>ス</t>
    </rPh>
    <rPh sb="218" eb="219">
      <t>オ</t>
    </rPh>
    <rPh sb="226" eb="228">
      <t>カドウ</t>
    </rPh>
    <rPh sb="228" eb="229">
      <t>リツ</t>
    </rPh>
    <rPh sb="230" eb="232">
      <t>カイフク</t>
    </rPh>
    <rPh sb="233" eb="235">
      <t>リョウキン</t>
    </rPh>
    <rPh sb="235" eb="237">
      <t>タイケイ</t>
    </rPh>
    <rPh sb="238" eb="240">
      <t>ミナオ</t>
    </rPh>
    <rPh sb="242" eb="244">
      <t>ソウホウ</t>
    </rPh>
    <rPh sb="247" eb="250">
      <t>シュウエキセイ</t>
    </rPh>
    <rPh sb="251" eb="253">
      <t>カイゼン</t>
    </rPh>
    <rPh sb="254" eb="255">
      <t>ハカ</t>
    </rPh>
    <rPh sb="256" eb="25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</si>
</sst>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217.8</c:v>
                </c:pt>
                <c:pt idx="1">
                  <c:v>210.1</c:v>
                </c:pt>
                <c:pt idx="2">
                  <c:v>199.3</c:v>
                </c:pt>
                <c:pt idx="3">
                  <c:v>186.4</c:v>
                </c:pt>
                <c:pt idx="4">
                  <c:v>167.9</c:v>
                </c:pt>
              </c:numCache>
            </c:numRef>
          </c:val>
          <c:extLst>
            <c:ext xmlns:c16="http://schemas.microsoft.com/office/drawing/2014/chart" uri="{C3380CC4-5D6E-409C-BE32-E72D297353CC}">
              <c16:uniqueId val="{00000000-57B1-46E4-9612-383B74B20C8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57B1-46E4-9612-383B74B20C8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38-4BCA-8F13-DDCB2862EE8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8438-4BCA-8F13-DDCB2862EE8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770-45BD-BAF7-781367B1F23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770-45BD-BAF7-781367B1F23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A19-4EE4-8ABD-DDEC72AEADE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A19-4EE4-8ABD-DDEC72AEADE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469-46AD-ADAE-C47025F1F80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3469-46AD-ADAE-C47025F1F80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325-436C-94CB-5E2B40E66C6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B325-436C-94CB-5E2B40E66C6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139.80000000000001</c:v>
                </c:pt>
                <c:pt idx="1">
                  <c:v>143.9</c:v>
                </c:pt>
                <c:pt idx="2">
                  <c:v>142</c:v>
                </c:pt>
                <c:pt idx="3">
                  <c:v>130.9</c:v>
                </c:pt>
                <c:pt idx="4">
                  <c:v>125.3</c:v>
                </c:pt>
              </c:numCache>
            </c:numRef>
          </c:val>
          <c:extLst>
            <c:ext xmlns:c16="http://schemas.microsoft.com/office/drawing/2014/chart" uri="{C3380CC4-5D6E-409C-BE32-E72D297353CC}">
              <c16:uniqueId val="{00000000-F404-43D6-9C33-E0E75049AE5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F404-43D6-9C33-E0E75049AE5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53.7</c:v>
                </c:pt>
                <c:pt idx="1">
                  <c:v>52</c:v>
                </c:pt>
                <c:pt idx="2">
                  <c:v>0</c:v>
                </c:pt>
                <c:pt idx="3">
                  <c:v>46</c:v>
                </c:pt>
                <c:pt idx="4">
                  <c:v>40.1</c:v>
                </c:pt>
              </c:numCache>
            </c:numRef>
          </c:val>
          <c:extLst>
            <c:ext xmlns:c16="http://schemas.microsoft.com/office/drawing/2014/chart" uri="{C3380CC4-5D6E-409C-BE32-E72D297353CC}">
              <c16:uniqueId val="{00000000-E091-465C-B5BC-94EF99B5362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E091-465C-B5BC-94EF99B5362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30572</c:v>
                </c:pt>
                <c:pt idx="1">
                  <c:v>31043</c:v>
                </c:pt>
                <c:pt idx="2">
                  <c:v>29106</c:v>
                </c:pt>
                <c:pt idx="3">
                  <c:v>24869</c:v>
                </c:pt>
                <c:pt idx="4">
                  <c:v>20959</c:v>
                </c:pt>
              </c:numCache>
            </c:numRef>
          </c:val>
          <c:extLst>
            <c:ext xmlns:c16="http://schemas.microsoft.com/office/drawing/2014/chart" uri="{C3380CC4-5D6E-409C-BE32-E72D297353CC}">
              <c16:uniqueId val="{00000000-D78C-4E4C-BC54-8A4DAED84AC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D78C-4E4C-BC54-8A4DAED84AC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静岡県三島市　市営中央駐車場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6340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269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217.8</v>
      </c>
      <c r="V31" s="118"/>
      <c r="W31" s="118"/>
      <c r="X31" s="118"/>
      <c r="Y31" s="118"/>
      <c r="Z31" s="118"/>
      <c r="AA31" s="118"/>
      <c r="AB31" s="118"/>
      <c r="AC31" s="118"/>
      <c r="AD31" s="118"/>
      <c r="AE31" s="118"/>
      <c r="AF31" s="118"/>
      <c r="AG31" s="118"/>
      <c r="AH31" s="118"/>
      <c r="AI31" s="118"/>
      <c r="AJ31" s="118"/>
      <c r="AK31" s="118"/>
      <c r="AL31" s="118"/>
      <c r="AM31" s="118"/>
      <c r="AN31" s="118">
        <f>データ!Z7</f>
        <v>210.1</v>
      </c>
      <c r="AO31" s="118"/>
      <c r="AP31" s="118"/>
      <c r="AQ31" s="118"/>
      <c r="AR31" s="118"/>
      <c r="AS31" s="118"/>
      <c r="AT31" s="118"/>
      <c r="AU31" s="118"/>
      <c r="AV31" s="118"/>
      <c r="AW31" s="118"/>
      <c r="AX31" s="118"/>
      <c r="AY31" s="118"/>
      <c r="AZ31" s="118"/>
      <c r="BA31" s="118"/>
      <c r="BB31" s="118"/>
      <c r="BC31" s="118"/>
      <c r="BD31" s="118"/>
      <c r="BE31" s="118"/>
      <c r="BF31" s="118"/>
      <c r="BG31" s="118">
        <f>データ!AA7</f>
        <v>199.3</v>
      </c>
      <c r="BH31" s="118"/>
      <c r="BI31" s="118"/>
      <c r="BJ31" s="118"/>
      <c r="BK31" s="118"/>
      <c r="BL31" s="118"/>
      <c r="BM31" s="118"/>
      <c r="BN31" s="118"/>
      <c r="BO31" s="118"/>
      <c r="BP31" s="118"/>
      <c r="BQ31" s="118"/>
      <c r="BR31" s="118"/>
      <c r="BS31" s="118"/>
      <c r="BT31" s="118"/>
      <c r="BU31" s="118"/>
      <c r="BV31" s="118"/>
      <c r="BW31" s="118"/>
      <c r="BX31" s="118"/>
      <c r="BY31" s="118"/>
      <c r="BZ31" s="118">
        <f>データ!AB7</f>
        <v>186.4</v>
      </c>
      <c r="CA31" s="118"/>
      <c r="CB31" s="118"/>
      <c r="CC31" s="118"/>
      <c r="CD31" s="118"/>
      <c r="CE31" s="118"/>
      <c r="CF31" s="118"/>
      <c r="CG31" s="118"/>
      <c r="CH31" s="118"/>
      <c r="CI31" s="118"/>
      <c r="CJ31" s="118"/>
      <c r="CK31" s="118"/>
      <c r="CL31" s="118"/>
      <c r="CM31" s="118"/>
      <c r="CN31" s="118"/>
      <c r="CO31" s="118"/>
      <c r="CP31" s="118"/>
      <c r="CQ31" s="118"/>
      <c r="CR31" s="118"/>
      <c r="CS31" s="118">
        <f>データ!AC7</f>
        <v>167.9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139.80000000000001</v>
      </c>
      <c r="JD31" s="120"/>
      <c r="JE31" s="120"/>
      <c r="JF31" s="120"/>
      <c r="JG31" s="120"/>
      <c r="JH31" s="120"/>
      <c r="JI31" s="120"/>
      <c r="JJ31" s="120"/>
      <c r="JK31" s="120"/>
      <c r="JL31" s="120"/>
      <c r="JM31" s="120"/>
      <c r="JN31" s="120"/>
      <c r="JO31" s="120"/>
      <c r="JP31" s="120"/>
      <c r="JQ31" s="120"/>
      <c r="JR31" s="120"/>
      <c r="JS31" s="120"/>
      <c r="JT31" s="120"/>
      <c r="JU31" s="121"/>
      <c r="JV31" s="119">
        <f>データ!DL7</f>
        <v>143.9</v>
      </c>
      <c r="JW31" s="120"/>
      <c r="JX31" s="120"/>
      <c r="JY31" s="120"/>
      <c r="JZ31" s="120"/>
      <c r="KA31" s="120"/>
      <c r="KB31" s="120"/>
      <c r="KC31" s="120"/>
      <c r="KD31" s="120"/>
      <c r="KE31" s="120"/>
      <c r="KF31" s="120"/>
      <c r="KG31" s="120"/>
      <c r="KH31" s="120"/>
      <c r="KI31" s="120"/>
      <c r="KJ31" s="120"/>
      <c r="KK31" s="120"/>
      <c r="KL31" s="120"/>
      <c r="KM31" s="120"/>
      <c r="KN31" s="121"/>
      <c r="KO31" s="119">
        <f>データ!DM7</f>
        <v>142</v>
      </c>
      <c r="KP31" s="120"/>
      <c r="KQ31" s="120"/>
      <c r="KR31" s="120"/>
      <c r="KS31" s="120"/>
      <c r="KT31" s="120"/>
      <c r="KU31" s="120"/>
      <c r="KV31" s="120"/>
      <c r="KW31" s="120"/>
      <c r="KX31" s="120"/>
      <c r="KY31" s="120"/>
      <c r="KZ31" s="120"/>
      <c r="LA31" s="120"/>
      <c r="LB31" s="120"/>
      <c r="LC31" s="120"/>
      <c r="LD31" s="120"/>
      <c r="LE31" s="120"/>
      <c r="LF31" s="120"/>
      <c r="LG31" s="121"/>
      <c r="LH31" s="119">
        <f>データ!DN7</f>
        <v>130.9</v>
      </c>
      <c r="LI31" s="120"/>
      <c r="LJ31" s="120"/>
      <c r="LK31" s="120"/>
      <c r="LL31" s="120"/>
      <c r="LM31" s="120"/>
      <c r="LN31" s="120"/>
      <c r="LO31" s="120"/>
      <c r="LP31" s="120"/>
      <c r="LQ31" s="120"/>
      <c r="LR31" s="120"/>
      <c r="LS31" s="120"/>
      <c r="LT31" s="120"/>
      <c r="LU31" s="120"/>
      <c r="LV31" s="120"/>
      <c r="LW31" s="120"/>
      <c r="LX31" s="120"/>
      <c r="LY31" s="120"/>
      <c r="LZ31" s="121"/>
      <c r="MA31" s="119">
        <f>データ!DO7</f>
        <v>125.3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53.7</v>
      </c>
      <c r="EM52" s="118"/>
      <c r="EN52" s="118"/>
      <c r="EO52" s="118"/>
      <c r="EP52" s="118"/>
      <c r="EQ52" s="118"/>
      <c r="ER52" s="118"/>
      <c r="ES52" s="118"/>
      <c r="ET52" s="118"/>
      <c r="EU52" s="118"/>
      <c r="EV52" s="118"/>
      <c r="EW52" s="118"/>
      <c r="EX52" s="118"/>
      <c r="EY52" s="118"/>
      <c r="EZ52" s="118"/>
      <c r="FA52" s="118"/>
      <c r="FB52" s="118"/>
      <c r="FC52" s="118"/>
      <c r="FD52" s="118"/>
      <c r="FE52" s="118">
        <f>データ!BG7</f>
        <v>52</v>
      </c>
      <c r="FF52" s="118"/>
      <c r="FG52" s="118"/>
      <c r="FH52" s="118"/>
      <c r="FI52" s="118"/>
      <c r="FJ52" s="118"/>
      <c r="FK52" s="118"/>
      <c r="FL52" s="118"/>
      <c r="FM52" s="118"/>
      <c r="FN52" s="118"/>
      <c r="FO52" s="118"/>
      <c r="FP52" s="118"/>
      <c r="FQ52" s="118"/>
      <c r="FR52" s="118"/>
      <c r="FS52" s="118"/>
      <c r="FT52" s="118"/>
      <c r="FU52" s="118"/>
      <c r="FV52" s="118"/>
      <c r="FW52" s="118"/>
      <c r="FX52" s="118">
        <f>データ!BH7</f>
        <v>0</v>
      </c>
      <c r="FY52" s="118"/>
      <c r="FZ52" s="118"/>
      <c r="GA52" s="118"/>
      <c r="GB52" s="118"/>
      <c r="GC52" s="118"/>
      <c r="GD52" s="118"/>
      <c r="GE52" s="118"/>
      <c r="GF52" s="118"/>
      <c r="GG52" s="118"/>
      <c r="GH52" s="118"/>
      <c r="GI52" s="118"/>
      <c r="GJ52" s="118"/>
      <c r="GK52" s="118"/>
      <c r="GL52" s="118"/>
      <c r="GM52" s="118"/>
      <c r="GN52" s="118"/>
      <c r="GO52" s="118"/>
      <c r="GP52" s="118"/>
      <c r="GQ52" s="118">
        <f>データ!BI7</f>
        <v>46</v>
      </c>
      <c r="GR52" s="118"/>
      <c r="GS52" s="118"/>
      <c r="GT52" s="118"/>
      <c r="GU52" s="118"/>
      <c r="GV52" s="118"/>
      <c r="GW52" s="118"/>
      <c r="GX52" s="118"/>
      <c r="GY52" s="118"/>
      <c r="GZ52" s="118"/>
      <c r="HA52" s="118"/>
      <c r="HB52" s="118"/>
      <c r="HC52" s="118"/>
      <c r="HD52" s="118"/>
      <c r="HE52" s="118"/>
      <c r="HF52" s="118"/>
      <c r="HG52" s="118"/>
      <c r="HH52" s="118"/>
      <c r="HI52" s="118"/>
      <c r="HJ52" s="118">
        <f>データ!BJ7</f>
        <v>40.1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30572</v>
      </c>
      <c r="JD52" s="125"/>
      <c r="JE52" s="125"/>
      <c r="JF52" s="125"/>
      <c r="JG52" s="125"/>
      <c r="JH52" s="125"/>
      <c r="JI52" s="125"/>
      <c r="JJ52" s="125"/>
      <c r="JK52" s="125"/>
      <c r="JL52" s="125"/>
      <c r="JM52" s="125"/>
      <c r="JN52" s="125"/>
      <c r="JO52" s="125"/>
      <c r="JP52" s="125"/>
      <c r="JQ52" s="125"/>
      <c r="JR52" s="125"/>
      <c r="JS52" s="125"/>
      <c r="JT52" s="125"/>
      <c r="JU52" s="125"/>
      <c r="JV52" s="125">
        <f>データ!BR7</f>
        <v>31043</v>
      </c>
      <c r="JW52" s="125"/>
      <c r="JX52" s="125"/>
      <c r="JY52" s="125"/>
      <c r="JZ52" s="125"/>
      <c r="KA52" s="125"/>
      <c r="KB52" s="125"/>
      <c r="KC52" s="125"/>
      <c r="KD52" s="125"/>
      <c r="KE52" s="125"/>
      <c r="KF52" s="125"/>
      <c r="KG52" s="125"/>
      <c r="KH52" s="125"/>
      <c r="KI52" s="125"/>
      <c r="KJ52" s="125"/>
      <c r="KK52" s="125"/>
      <c r="KL52" s="125"/>
      <c r="KM52" s="125"/>
      <c r="KN52" s="125"/>
      <c r="KO52" s="125">
        <f>データ!BS7</f>
        <v>29106</v>
      </c>
      <c r="KP52" s="125"/>
      <c r="KQ52" s="125"/>
      <c r="KR52" s="125"/>
      <c r="KS52" s="125"/>
      <c r="KT52" s="125"/>
      <c r="KU52" s="125"/>
      <c r="KV52" s="125"/>
      <c r="KW52" s="125"/>
      <c r="KX52" s="125"/>
      <c r="KY52" s="125"/>
      <c r="KZ52" s="125"/>
      <c r="LA52" s="125"/>
      <c r="LB52" s="125"/>
      <c r="LC52" s="125"/>
      <c r="LD52" s="125"/>
      <c r="LE52" s="125"/>
      <c r="LF52" s="125"/>
      <c r="LG52" s="125"/>
      <c r="LH52" s="125">
        <f>データ!BT7</f>
        <v>24869</v>
      </c>
      <c r="LI52" s="125"/>
      <c r="LJ52" s="125"/>
      <c r="LK52" s="125"/>
      <c r="LL52" s="125"/>
      <c r="LM52" s="125"/>
      <c r="LN52" s="125"/>
      <c r="LO52" s="125"/>
      <c r="LP52" s="125"/>
      <c r="LQ52" s="125"/>
      <c r="LR52" s="125"/>
      <c r="LS52" s="125"/>
      <c r="LT52" s="125"/>
      <c r="LU52" s="125"/>
      <c r="LV52" s="125"/>
      <c r="LW52" s="125"/>
      <c r="LX52" s="125"/>
      <c r="LY52" s="125"/>
      <c r="LZ52" s="125"/>
      <c r="MA52" s="125">
        <f>データ!BU7</f>
        <v>20959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149374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10940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g0rj19O7FQaTQf7MAGWhXlSrkJ0iHHLIm+k4ytjytGwfaBC2Nlywm63JSYlP1G5QIOafk1kcLXD9eepOU53lgQ==" saltValue="QZcTavbPvQS/yi2jB6Jy7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103</v>
      </c>
      <c r="AN5" s="59" t="s">
        <v>94</v>
      </c>
      <c r="AO5" s="59" t="s">
        <v>95</v>
      </c>
      <c r="AP5" s="59" t="s">
        <v>96</v>
      </c>
      <c r="AQ5" s="59" t="s">
        <v>97</v>
      </c>
      <c r="AR5" s="59" t="s">
        <v>98</v>
      </c>
      <c r="AS5" s="59" t="s">
        <v>99</v>
      </c>
      <c r="AT5" s="59" t="s">
        <v>100</v>
      </c>
      <c r="AU5" s="59" t="s">
        <v>101</v>
      </c>
      <c r="AV5" s="59" t="s">
        <v>91</v>
      </c>
      <c r="AW5" s="59" t="s">
        <v>102</v>
      </c>
      <c r="AX5" s="59" t="s">
        <v>103</v>
      </c>
      <c r="AY5" s="59" t="s">
        <v>94</v>
      </c>
      <c r="AZ5" s="59" t="s">
        <v>95</v>
      </c>
      <c r="BA5" s="59" t="s">
        <v>96</v>
      </c>
      <c r="BB5" s="59" t="s">
        <v>97</v>
      </c>
      <c r="BC5" s="59" t="s">
        <v>98</v>
      </c>
      <c r="BD5" s="59" t="s">
        <v>99</v>
      </c>
      <c r="BE5" s="59" t="s">
        <v>100</v>
      </c>
      <c r="BF5" s="59" t="s">
        <v>90</v>
      </c>
      <c r="BG5" s="59" t="s">
        <v>91</v>
      </c>
      <c r="BH5" s="59" t="s">
        <v>102</v>
      </c>
      <c r="BI5" s="59" t="s">
        <v>103</v>
      </c>
      <c r="BJ5" s="59" t="s">
        <v>94</v>
      </c>
      <c r="BK5" s="59" t="s">
        <v>95</v>
      </c>
      <c r="BL5" s="59" t="s">
        <v>96</v>
      </c>
      <c r="BM5" s="59" t="s">
        <v>97</v>
      </c>
      <c r="BN5" s="59" t="s">
        <v>98</v>
      </c>
      <c r="BO5" s="59" t="s">
        <v>99</v>
      </c>
      <c r="BP5" s="59" t="s">
        <v>100</v>
      </c>
      <c r="BQ5" s="59" t="s">
        <v>101</v>
      </c>
      <c r="BR5" s="59" t="s">
        <v>104</v>
      </c>
      <c r="BS5" s="59" t="s">
        <v>92</v>
      </c>
      <c r="BT5" s="59" t="s">
        <v>103</v>
      </c>
      <c r="BU5" s="59" t="s">
        <v>105</v>
      </c>
      <c r="BV5" s="59" t="s">
        <v>95</v>
      </c>
      <c r="BW5" s="59" t="s">
        <v>96</v>
      </c>
      <c r="BX5" s="59" t="s">
        <v>97</v>
      </c>
      <c r="BY5" s="59" t="s">
        <v>98</v>
      </c>
      <c r="BZ5" s="59" t="s">
        <v>99</v>
      </c>
      <c r="CA5" s="59" t="s">
        <v>100</v>
      </c>
      <c r="CB5" s="59" t="s">
        <v>101</v>
      </c>
      <c r="CC5" s="59" t="s">
        <v>91</v>
      </c>
      <c r="CD5" s="59" t="s">
        <v>102</v>
      </c>
      <c r="CE5" s="59" t="s">
        <v>93</v>
      </c>
      <c r="CF5" s="59" t="s">
        <v>105</v>
      </c>
      <c r="CG5" s="59" t="s">
        <v>95</v>
      </c>
      <c r="CH5" s="59" t="s">
        <v>96</v>
      </c>
      <c r="CI5" s="59" t="s">
        <v>97</v>
      </c>
      <c r="CJ5" s="59" t="s">
        <v>98</v>
      </c>
      <c r="CK5" s="59" t="s">
        <v>99</v>
      </c>
      <c r="CL5" s="59" t="s">
        <v>100</v>
      </c>
      <c r="CM5" s="150"/>
      <c r="CN5" s="150"/>
      <c r="CO5" s="59" t="s">
        <v>101</v>
      </c>
      <c r="CP5" s="59" t="s">
        <v>104</v>
      </c>
      <c r="CQ5" s="59" t="s">
        <v>102</v>
      </c>
      <c r="CR5" s="59" t="s">
        <v>103</v>
      </c>
      <c r="CS5" s="59" t="s">
        <v>105</v>
      </c>
      <c r="CT5" s="59" t="s">
        <v>95</v>
      </c>
      <c r="CU5" s="59" t="s">
        <v>96</v>
      </c>
      <c r="CV5" s="59" t="s">
        <v>97</v>
      </c>
      <c r="CW5" s="59" t="s">
        <v>98</v>
      </c>
      <c r="CX5" s="59" t="s">
        <v>99</v>
      </c>
      <c r="CY5" s="59" t="s">
        <v>100</v>
      </c>
      <c r="CZ5" s="59" t="s">
        <v>90</v>
      </c>
      <c r="DA5" s="59" t="s">
        <v>91</v>
      </c>
      <c r="DB5" s="59" t="s">
        <v>92</v>
      </c>
      <c r="DC5" s="59" t="s">
        <v>103</v>
      </c>
      <c r="DD5" s="59" t="s">
        <v>94</v>
      </c>
      <c r="DE5" s="59" t="s">
        <v>95</v>
      </c>
      <c r="DF5" s="59" t="s">
        <v>96</v>
      </c>
      <c r="DG5" s="59" t="s">
        <v>97</v>
      </c>
      <c r="DH5" s="59" t="s">
        <v>98</v>
      </c>
      <c r="DI5" s="59" t="s">
        <v>99</v>
      </c>
      <c r="DJ5" s="59" t="s">
        <v>35</v>
      </c>
      <c r="DK5" s="59" t="s">
        <v>90</v>
      </c>
      <c r="DL5" s="59" t="s">
        <v>91</v>
      </c>
      <c r="DM5" s="59" t="s">
        <v>102</v>
      </c>
      <c r="DN5" s="59" t="s">
        <v>103</v>
      </c>
      <c r="DO5" s="59" t="s">
        <v>94</v>
      </c>
      <c r="DP5" s="59" t="s">
        <v>95</v>
      </c>
      <c r="DQ5" s="59" t="s">
        <v>96</v>
      </c>
      <c r="DR5" s="59" t="s">
        <v>97</v>
      </c>
      <c r="DS5" s="59" t="s">
        <v>98</v>
      </c>
      <c r="DT5" s="59" t="s">
        <v>99</v>
      </c>
      <c r="DU5" s="59" t="s">
        <v>100</v>
      </c>
    </row>
    <row r="6" spans="1:125" s="66" customFormat="1" x14ac:dyDescent="0.15">
      <c r="A6" s="49" t="s">
        <v>106</v>
      </c>
      <c r="B6" s="60">
        <f>B8</f>
        <v>2019</v>
      </c>
      <c r="C6" s="60">
        <f t="shared" ref="C6:X6" si="1">C8</f>
        <v>222062</v>
      </c>
      <c r="D6" s="60">
        <f t="shared" si="1"/>
        <v>47</v>
      </c>
      <c r="E6" s="60">
        <f t="shared" si="1"/>
        <v>14</v>
      </c>
      <c r="F6" s="60">
        <f t="shared" si="1"/>
        <v>0</v>
      </c>
      <c r="G6" s="60">
        <f t="shared" si="1"/>
        <v>1</v>
      </c>
      <c r="H6" s="60" t="str">
        <f>SUBSTITUTE(H8,"　","")</f>
        <v>静岡県三島市</v>
      </c>
      <c r="I6" s="60" t="str">
        <f t="shared" si="1"/>
        <v>市営中央駐車場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その他駐車場</v>
      </c>
      <c r="Q6" s="62" t="str">
        <f t="shared" si="1"/>
        <v>立体式</v>
      </c>
      <c r="R6" s="63">
        <f t="shared" si="1"/>
        <v>26</v>
      </c>
      <c r="S6" s="62" t="str">
        <f t="shared" si="1"/>
        <v>商業施設</v>
      </c>
      <c r="T6" s="62" t="str">
        <f t="shared" si="1"/>
        <v>無</v>
      </c>
      <c r="U6" s="63">
        <f t="shared" si="1"/>
        <v>6340</v>
      </c>
      <c r="V6" s="63">
        <f t="shared" si="1"/>
        <v>269</v>
      </c>
      <c r="W6" s="63">
        <f t="shared" si="1"/>
        <v>200</v>
      </c>
      <c r="X6" s="62" t="str">
        <f t="shared" si="1"/>
        <v>導入なし</v>
      </c>
      <c r="Y6" s="64">
        <f>IF(Y8="-",NA(),Y8)</f>
        <v>217.8</v>
      </c>
      <c r="Z6" s="64">
        <f t="shared" ref="Z6:AH6" si="2">IF(Z8="-",NA(),Z8)</f>
        <v>210.1</v>
      </c>
      <c r="AA6" s="64">
        <f t="shared" si="2"/>
        <v>199.3</v>
      </c>
      <c r="AB6" s="64">
        <f t="shared" si="2"/>
        <v>186.4</v>
      </c>
      <c r="AC6" s="64">
        <f t="shared" si="2"/>
        <v>167.9</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53.7</v>
      </c>
      <c r="BG6" s="64">
        <f t="shared" ref="BG6:BO6" si="5">IF(BG8="-",NA(),BG8)</f>
        <v>52</v>
      </c>
      <c r="BH6" s="64">
        <f t="shared" si="5"/>
        <v>0</v>
      </c>
      <c r="BI6" s="64">
        <f t="shared" si="5"/>
        <v>46</v>
      </c>
      <c r="BJ6" s="64">
        <f t="shared" si="5"/>
        <v>40.1</v>
      </c>
      <c r="BK6" s="64">
        <f t="shared" si="5"/>
        <v>33.200000000000003</v>
      </c>
      <c r="BL6" s="64">
        <f t="shared" si="5"/>
        <v>29.6</v>
      </c>
      <c r="BM6" s="64">
        <f t="shared" si="5"/>
        <v>29.2</v>
      </c>
      <c r="BN6" s="64">
        <f t="shared" si="5"/>
        <v>30.4</v>
      </c>
      <c r="BO6" s="64">
        <f t="shared" si="5"/>
        <v>5.8</v>
      </c>
      <c r="BP6" s="61" t="str">
        <f>IF(BP8="-","",IF(BP8="-","【-】","【"&amp;SUBSTITUTE(TEXT(BP8,"#,##0.0"),"-","△")&amp;"】"))</f>
        <v>【20.8】</v>
      </c>
      <c r="BQ6" s="65">
        <f>IF(BQ8="-",NA(),BQ8)</f>
        <v>30572</v>
      </c>
      <c r="BR6" s="65">
        <f t="shared" ref="BR6:BZ6" si="6">IF(BR8="-",NA(),BR8)</f>
        <v>31043</v>
      </c>
      <c r="BS6" s="65">
        <f t="shared" si="6"/>
        <v>29106</v>
      </c>
      <c r="BT6" s="65">
        <f t="shared" si="6"/>
        <v>24869</v>
      </c>
      <c r="BU6" s="65">
        <f t="shared" si="6"/>
        <v>20959</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107</v>
      </c>
      <c r="CM6" s="63">
        <f t="shared" ref="CM6:CN6" si="7">CM8</f>
        <v>149374</v>
      </c>
      <c r="CN6" s="63">
        <f t="shared" si="7"/>
        <v>10940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139.80000000000001</v>
      </c>
      <c r="DL6" s="64">
        <f t="shared" ref="DL6:DT6" si="9">IF(DL8="-",NA(),DL8)</f>
        <v>143.9</v>
      </c>
      <c r="DM6" s="64">
        <f t="shared" si="9"/>
        <v>142</v>
      </c>
      <c r="DN6" s="64">
        <f t="shared" si="9"/>
        <v>130.9</v>
      </c>
      <c r="DO6" s="64">
        <f t="shared" si="9"/>
        <v>125.3</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108</v>
      </c>
      <c r="B7" s="60">
        <f t="shared" ref="B7:X7" si="10">B8</f>
        <v>2019</v>
      </c>
      <c r="C7" s="60">
        <f t="shared" si="10"/>
        <v>222062</v>
      </c>
      <c r="D7" s="60">
        <f t="shared" si="10"/>
        <v>47</v>
      </c>
      <c r="E7" s="60">
        <f t="shared" si="10"/>
        <v>14</v>
      </c>
      <c r="F7" s="60">
        <f t="shared" si="10"/>
        <v>0</v>
      </c>
      <c r="G7" s="60">
        <f t="shared" si="10"/>
        <v>1</v>
      </c>
      <c r="H7" s="60" t="str">
        <f t="shared" si="10"/>
        <v>静岡県　三島市</v>
      </c>
      <c r="I7" s="60" t="str">
        <f t="shared" si="10"/>
        <v>市営中央駐車場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その他駐車場</v>
      </c>
      <c r="Q7" s="62" t="str">
        <f t="shared" si="10"/>
        <v>立体式</v>
      </c>
      <c r="R7" s="63">
        <f t="shared" si="10"/>
        <v>26</v>
      </c>
      <c r="S7" s="62" t="str">
        <f t="shared" si="10"/>
        <v>商業施設</v>
      </c>
      <c r="T7" s="62" t="str">
        <f t="shared" si="10"/>
        <v>無</v>
      </c>
      <c r="U7" s="63">
        <f t="shared" si="10"/>
        <v>6340</v>
      </c>
      <c r="V7" s="63">
        <f t="shared" si="10"/>
        <v>269</v>
      </c>
      <c r="W7" s="63">
        <f t="shared" si="10"/>
        <v>200</v>
      </c>
      <c r="X7" s="62" t="str">
        <f t="shared" si="10"/>
        <v>導入なし</v>
      </c>
      <c r="Y7" s="64">
        <f>Y8</f>
        <v>217.8</v>
      </c>
      <c r="Z7" s="64">
        <f t="shared" ref="Z7:AH7" si="11">Z8</f>
        <v>210.1</v>
      </c>
      <c r="AA7" s="64">
        <f t="shared" si="11"/>
        <v>199.3</v>
      </c>
      <c r="AB7" s="64">
        <f t="shared" si="11"/>
        <v>186.4</v>
      </c>
      <c r="AC7" s="64">
        <f t="shared" si="11"/>
        <v>167.9</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53.7</v>
      </c>
      <c r="BG7" s="64">
        <f t="shared" ref="BG7:BO7" si="14">BG8</f>
        <v>52</v>
      </c>
      <c r="BH7" s="64">
        <f t="shared" si="14"/>
        <v>0</v>
      </c>
      <c r="BI7" s="64">
        <f t="shared" si="14"/>
        <v>46</v>
      </c>
      <c r="BJ7" s="64">
        <f t="shared" si="14"/>
        <v>40.1</v>
      </c>
      <c r="BK7" s="64">
        <f t="shared" si="14"/>
        <v>33.200000000000003</v>
      </c>
      <c r="BL7" s="64">
        <f t="shared" si="14"/>
        <v>29.6</v>
      </c>
      <c r="BM7" s="64">
        <f t="shared" si="14"/>
        <v>29.2</v>
      </c>
      <c r="BN7" s="64">
        <f t="shared" si="14"/>
        <v>30.4</v>
      </c>
      <c r="BO7" s="64">
        <f t="shared" si="14"/>
        <v>5.8</v>
      </c>
      <c r="BP7" s="61"/>
      <c r="BQ7" s="65">
        <f>BQ8</f>
        <v>30572</v>
      </c>
      <c r="BR7" s="65">
        <f t="shared" ref="BR7:BZ7" si="15">BR8</f>
        <v>31043</v>
      </c>
      <c r="BS7" s="65">
        <f t="shared" si="15"/>
        <v>29106</v>
      </c>
      <c r="BT7" s="65">
        <f t="shared" si="15"/>
        <v>24869</v>
      </c>
      <c r="BU7" s="65">
        <f t="shared" si="15"/>
        <v>20959</v>
      </c>
      <c r="BV7" s="65">
        <f t="shared" si="15"/>
        <v>37496</v>
      </c>
      <c r="BW7" s="65">
        <f t="shared" si="15"/>
        <v>31888</v>
      </c>
      <c r="BX7" s="65">
        <f t="shared" si="15"/>
        <v>13314</v>
      </c>
      <c r="BY7" s="65">
        <f t="shared" si="15"/>
        <v>28825</v>
      </c>
      <c r="BZ7" s="65">
        <f t="shared" si="15"/>
        <v>26838</v>
      </c>
      <c r="CA7" s="63"/>
      <c r="CB7" s="64" t="s">
        <v>109</v>
      </c>
      <c r="CC7" s="64" t="s">
        <v>109</v>
      </c>
      <c r="CD7" s="64" t="s">
        <v>109</v>
      </c>
      <c r="CE7" s="64" t="s">
        <v>109</v>
      </c>
      <c r="CF7" s="64" t="s">
        <v>109</v>
      </c>
      <c r="CG7" s="64" t="s">
        <v>109</v>
      </c>
      <c r="CH7" s="64" t="s">
        <v>109</v>
      </c>
      <c r="CI7" s="64" t="s">
        <v>109</v>
      </c>
      <c r="CJ7" s="64" t="s">
        <v>109</v>
      </c>
      <c r="CK7" s="64" t="s">
        <v>107</v>
      </c>
      <c r="CL7" s="61"/>
      <c r="CM7" s="63">
        <f>CM8</f>
        <v>149374</v>
      </c>
      <c r="CN7" s="63">
        <f>CN8</f>
        <v>10940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139.80000000000001</v>
      </c>
      <c r="DL7" s="64">
        <f t="shared" ref="DL7:DT7" si="17">DL8</f>
        <v>143.9</v>
      </c>
      <c r="DM7" s="64">
        <f t="shared" si="17"/>
        <v>142</v>
      </c>
      <c r="DN7" s="64">
        <f t="shared" si="17"/>
        <v>130.9</v>
      </c>
      <c r="DO7" s="64">
        <f t="shared" si="17"/>
        <v>125.3</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222062</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26</v>
      </c>
      <c r="S8" s="69" t="s">
        <v>120</v>
      </c>
      <c r="T8" s="69" t="s">
        <v>121</v>
      </c>
      <c r="U8" s="70">
        <v>6340</v>
      </c>
      <c r="V8" s="70">
        <v>269</v>
      </c>
      <c r="W8" s="70">
        <v>200</v>
      </c>
      <c r="X8" s="69" t="s">
        <v>122</v>
      </c>
      <c r="Y8" s="71">
        <v>217.8</v>
      </c>
      <c r="Z8" s="71">
        <v>210.1</v>
      </c>
      <c r="AA8" s="71">
        <v>199.3</v>
      </c>
      <c r="AB8" s="71">
        <v>186.4</v>
      </c>
      <c r="AC8" s="71">
        <v>167.9</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53.7</v>
      </c>
      <c r="BG8" s="71">
        <v>52</v>
      </c>
      <c r="BH8" s="71">
        <v>0</v>
      </c>
      <c r="BI8" s="71">
        <v>46</v>
      </c>
      <c r="BJ8" s="71">
        <v>40.1</v>
      </c>
      <c r="BK8" s="71">
        <v>33.200000000000003</v>
      </c>
      <c r="BL8" s="71">
        <v>29.6</v>
      </c>
      <c r="BM8" s="71">
        <v>29.2</v>
      </c>
      <c r="BN8" s="71">
        <v>30.4</v>
      </c>
      <c r="BO8" s="71">
        <v>5.8</v>
      </c>
      <c r="BP8" s="68">
        <v>20.8</v>
      </c>
      <c r="BQ8" s="72">
        <v>30572</v>
      </c>
      <c r="BR8" s="72">
        <v>31043</v>
      </c>
      <c r="BS8" s="72">
        <v>29106</v>
      </c>
      <c r="BT8" s="73">
        <v>24869</v>
      </c>
      <c r="BU8" s="73">
        <v>20959</v>
      </c>
      <c r="BV8" s="72">
        <v>37496</v>
      </c>
      <c r="BW8" s="72">
        <v>31888</v>
      </c>
      <c r="BX8" s="72">
        <v>13314</v>
      </c>
      <c r="BY8" s="72">
        <v>28825</v>
      </c>
      <c r="BZ8" s="72">
        <v>26838</v>
      </c>
      <c r="CA8" s="70">
        <v>14290</v>
      </c>
      <c r="CB8" s="71" t="s">
        <v>114</v>
      </c>
      <c r="CC8" s="71" t="s">
        <v>114</v>
      </c>
      <c r="CD8" s="71" t="s">
        <v>114</v>
      </c>
      <c r="CE8" s="71" t="s">
        <v>114</v>
      </c>
      <c r="CF8" s="71" t="s">
        <v>114</v>
      </c>
      <c r="CG8" s="71" t="s">
        <v>114</v>
      </c>
      <c r="CH8" s="71" t="s">
        <v>114</v>
      </c>
      <c r="CI8" s="71" t="s">
        <v>114</v>
      </c>
      <c r="CJ8" s="71" t="s">
        <v>114</v>
      </c>
      <c r="CK8" s="71" t="s">
        <v>114</v>
      </c>
      <c r="CL8" s="68" t="s">
        <v>114</v>
      </c>
      <c r="CM8" s="70">
        <v>149374</v>
      </c>
      <c r="CN8" s="70">
        <v>10940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280</v>
      </c>
      <c r="DF8" s="71">
        <v>239.6</v>
      </c>
      <c r="DG8" s="71">
        <v>224.1</v>
      </c>
      <c r="DH8" s="71">
        <v>152.5</v>
      </c>
      <c r="DI8" s="71">
        <v>1239.2</v>
      </c>
      <c r="DJ8" s="68">
        <v>425.4</v>
      </c>
      <c r="DK8" s="71">
        <v>139.80000000000001</v>
      </c>
      <c r="DL8" s="71">
        <v>143.9</v>
      </c>
      <c r="DM8" s="71">
        <v>142</v>
      </c>
      <c r="DN8" s="71">
        <v>130.9</v>
      </c>
      <c r="DO8" s="71">
        <v>125.3</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2020-12-04T03:31:43Z</dcterms:created>
  <dcterms:modified xsi:type="dcterms:W3CDTF">2021-01-27T00:03:21Z</dcterms:modified>
  <cp:category/>
</cp:coreProperties>
</file>