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R01決算\02 R030222〆 県修正【水道】\"/>
    </mc:Choice>
  </mc:AlternateContent>
  <workbookProtection workbookAlgorithmName="SHA-512" workbookHashValue="VgJ2KRpf5MNaugj7QYgGOFv5esY5om35FFhx0xsNiWWCGK9ayJO7yMEyvqL2QA69KN2dOugORG1oXYiYsFWkZA==" workbookSaltValue="w8J8fXsfswFDn6r8GEAH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<sst xmlns="http://schemas.openxmlformats.org/spreadsheetml/2006/main" count="228" uniqueCount="114">
  <si>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</si>
  <si>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</si>
  <si>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</si>
  <si>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</si>
  <si>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</si>
  <si>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</si>
  <si>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</si>
  <si>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</si>
  <si>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</si>
  <si>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</si>
  <si>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</si>
  <si>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</si>
  <si>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</si>
  <si>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</si>
  <si>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</si>
  <si>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</si>
  <si>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</si>
  <si>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</si>
  <si>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</si>
  <si>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</si>
  <si>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</si>
  <si>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</si>
  <si>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</si>
  <si>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</si>
  <si>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</si>
  <si>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</si>
  <si>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</si>
  <si>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</si>
  <si>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</si>
  <si>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</si>
  <si>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</si>
  <si>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</si>
  <si>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</si>
  <si>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</si>
  <si>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</si>
  <si>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</si>
  <si>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</si>
  <si>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</si>
  <si>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</si>
  <si>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</si>
  <si>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</si>
  <si>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</si>
  <si>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</si>
  <si>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</si>
  <si>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</si>
  <si>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</si>
  <si>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</si>
  <si>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</si>
  <si>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</si>
  <si>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</si>
  <si>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</si>
  <si>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</si>
  <si>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</si>
  <si>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</si>
  <si>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</si>
  <si>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</si>
  <si>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</si>
  <si>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</si>
  <si>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</si>
  <si>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</si>
  <si>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</si>
  <si>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</si>
  <si>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</si>
  <si>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</si>
  <si>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</si>
  <si>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</si>
  <si>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</si>
  <si>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</si>
  <si>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</si>
  <si>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</si>
  <si>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</si>
  <si>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</si>
  <si>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</si>
  <si>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</si>
  <si>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</si>
  <si>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</si>
  <si>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</si>
  <si>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</si>
  <si>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</si>
  <si>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</si>
  <si>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</si>
  <si>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</si>
  <si>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</si>
  <si>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</si>
  <si>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</si>
  <si>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</si>
  <si>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</si>
  <si>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</si>
  <si>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</si>
  <si>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</si>
  <si>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</si>
  <si>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</si>
  <si>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</si>
  <si>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</si>
  <si>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</si>
  <si>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</si>
  <si>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</si>
  <si>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</si>
  <si>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</si>
  <si>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</si>
  <si>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</si>
  <si>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</si>
  <si>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</si>
  <si>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</si>
  <si>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</si>
  <si>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</si>
  <si>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</si>
  <si>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</si>
  <si>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</si>
  <si>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</si>
  <si>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</si>
  <si>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した水道施設の更新費用や維持管理費の増加が予測される中、人口減少や節水機器の普及により有収水量の減少は今後も続く状況にある。平成３０年３月には経営戦略を策定したところではあるが、投資と経営を両立させるために、経費節減及び適正な料金水準の維持に努めるものである。
令和2年4月1日、これまで特別会計として運営してきた離島初島簡易水道事業を経営統合した。
今後も安定した水道の供給に取組みつつ、質の高い経営水準を目指していくものである。</t>
    <phoneticPr fontId="4"/>
  </si>
  <si>
    <t xml:space="preserve">経営の健全性・効率性について、類似団体との比較においては、著しく劣っている分野はないと考える。
1.⑦施設利用率については、近年平均値を上回ってはいるが、これは認可変更に伴う一日配水能力の見直しによる影響である。引続き施設の最適規模を把握し、効率的運用に努めるものである。
改善傾向を続けている指標は1.⑧の有収率である。経営状況が厳しかった時期に着手できなかった施設整備や老朽化した管路の布設替工事に加え近年では流量計設置による異常水量の早期発見に伴い有収率はわずかではあるが向上してきている。
また、1.③流動比率については、前年度に比べ支払時期の調整により年度をまたぐ金額を抑えた結果、流動負債である未払金が減少し流動比率が高まったため、決算時点では高い支払い能力を保つことができた。
なお、施設整備や老朽管の布設替等の投資額増加に伴いその財源として企業債を借入れたため、1.④企業債残高対給水収益比率について、上昇傾向にあるが、類似団体平均値を下回っている。
その他について、1.①経常収支比率は昨年に比べ減少したが単年度の収支が黒字であることを示す100%以上となっており、1.②累積欠損金比率においても0%を継続していることから健全な経営を維持しているといえる。
</t>
    <rPh sb="276" eb="278">
      <t>チョウセイ</t>
    </rPh>
    <rPh sb="310" eb="312">
      <t>リュウドウ</t>
    </rPh>
    <rPh sb="312" eb="314">
      <t>ヒリツ</t>
    </rPh>
    <rPh sb="315" eb="316">
      <t>タカ</t>
    </rPh>
    <rPh sb="322" eb="324">
      <t>ケッサン</t>
    </rPh>
    <rPh sb="324" eb="326">
      <t>ジテン</t>
    </rPh>
    <rPh sb="328" eb="329">
      <t>タカ</t>
    </rPh>
    <rPh sb="330" eb="332">
      <t>シハラ</t>
    </rPh>
    <rPh sb="333" eb="335">
      <t>ノウリョク</t>
    </rPh>
    <rPh sb="336" eb="337">
      <t>タモ</t>
    </rPh>
    <phoneticPr fontId="4"/>
  </si>
  <si>
    <t>2.①有形固定資産減価償却率については、前年度に比べ若干減少し改善したが、これは、老朽管の除却及び布設替に伴う資産取得を進めた結果であり、結果として、資産の老朽化度合についても類似団体と比較して低くなっている。
2.③管路更新率でわかるように、更新した管路延長の割合は類似団体と比較して高いにもかかわらず、法定耐用年数を経過する管路の増加が大きいため、2.②管路経年化率は過去5年を比較しても高くなっている。これは、全国で17番目に創設した歴史ある事業であるとともに、高度経済成長期に集中して設備投資した管路があるためである。したがって、老朽管の布設替が急務となっており、市としては、平成30年3月に策定した熱海市水道事業基本計画に基づき、今後も計画的に投資していくものである。
管路更新率は2.5%の場合、全ての管路を更新するには40年を要するため、今後も、経営状況を勘案しながら、管路更新を計画的に行う必要があるといえる。</t>
    <rPh sb="41" eb="43">
      <t>ロウキュウ</t>
    </rPh>
    <rPh sb="43" eb="44">
      <t>カン</t>
    </rPh>
    <rPh sb="45" eb="47">
      <t>ジョキャク</t>
    </rPh>
    <rPh sb="47" eb="48">
      <t>オヨ</t>
    </rPh>
    <rPh sb="49" eb="51">
      <t>フセツ</t>
    </rPh>
    <rPh sb="51" eb="52">
      <t>ガ</t>
    </rPh>
    <rPh sb="53" eb="54">
      <t>トモナ</t>
    </rPh>
    <rPh sb="55" eb="57">
      <t>シサン</t>
    </rPh>
    <rPh sb="57" eb="59">
      <t>シュトク</t>
    </rPh>
    <rPh sb="60" eb="61">
      <t>スス</t>
    </rPh>
    <rPh sb="63" eb="65">
      <t>ケッカ</t>
    </rPh>
    <rPh sb="69" eb="71">
      <t>ケッカ</t>
    </rPh>
    <rPh sb="275" eb="276">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</si>
</sst>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1.82</c:v>
                </c:pt>
                <c:pt idx="1">
                  <c:v>1.61</c:v>
                </c:pt>
                <c:pt idx="2">
                  <c:v>1.33</c:v>
                </c:pt>
                <c:pt idx="3">
                  <c:v>1.52</c:v>
                </c:pt>
                <c:pt idx="4">
                  <c:v>2.4</c:v>
                </c:pt>
              </c:numCache>
            </c:numRef>
          </c:val>
          <c:extLst>
            <c:ext xmlns:c16="http://schemas.microsoft.com/office/drawing/2014/chart" uri="{C3380CC4-5D6E-409C-BE32-E72D297353CC}">
              <c16:uniqueId val="{00000000-8C3C-4E81-B980-4824BC191C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8C3C-4E81-B980-4824BC191C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54.27</c:v>
                </c:pt>
                <c:pt idx="1">
                  <c:v>52.41</c:v>
                </c:pt>
                <c:pt idx="2">
                  <c:v>67.349999999999994</c:v>
                </c:pt>
                <c:pt idx="3">
                  <c:v>66.78</c:v>
                </c:pt>
                <c:pt idx="4">
                  <c:v>68.260000000000005</c:v>
                </c:pt>
              </c:numCache>
            </c:numRef>
          </c:val>
          <c:extLst>
            <c:ext xmlns:c16="http://schemas.microsoft.com/office/drawing/2014/chart" uri="{C3380CC4-5D6E-409C-BE32-E72D297353CC}">
              <c16:uniqueId val="{00000000-1CBB-4D6B-9538-01CECB1686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CBB-4D6B-9538-01CECB1686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75.81</c:v>
                </c:pt>
                <c:pt idx="1">
                  <c:v>78.42</c:v>
                </c:pt>
                <c:pt idx="2">
                  <c:v>80.56</c:v>
                </c:pt>
                <c:pt idx="3">
                  <c:v>80.61</c:v>
                </c:pt>
                <c:pt idx="4">
                  <c:v>83.69</c:v>
                </c:pt>
              </c:numCache>
            </c:numRef>
          </c:val>
          <c:extLst>
            <c:ext xmlns:c16="http://schemas.microsoft.com/office/drawing/2014/chart" uri="{C3380CC4-5D6E-409C-BE32-E72D297353CC}">
              <c16:uniqueId val="{00000000-656C-4E06-A429-F2FF01AB14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56C-4E06-A429-F2FF01AB14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117.53</c:v>
                </c:pt>
                <c:pt idx="1">
                  <c:v>118.33</c:v>
                </c:pt>
                <c:pt idx="2">
                  <c:v>116.23</c:v>
                </c:pt>
                <c:pt idx="3">
                  <c:v>114.97</c:v>
                </c:pt>
                <c:pt idx="4">
                  <c:v>112.18</c:v>
                </c:pt>
              </c:numCache>
            </c:numRef>
          </c:val>
          <c:extLst>
            <c:ext xmlns:c16="http://schemas.microsoft.com/office/drawing/2014/chart" uri="{C3380CC4-5D6E-409C-BE32-E72D297353CC}">
              <c16:uniqueId val="{00000000-D874-40E1-A685-548D291574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D874-40E1-A685-548D291574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42.87</c:v>
                </c:pt>
                <c:pt idx="1">
                  <c:v>43.03</c:v>
                </c:pt>
                <c:pt idx="2">
                  <c:v>41.17</c:v>
                </c:pt>
                <c:pt idx="3">
                  <c:v>41.41</c:v>
                </c:pt>
                <c:pt idx="4">
                  <c:v>40.99</c:v>
                </c:pt>
              </c:numCache>
            </c:numRef>
          </c:val>
          <c:extLst>
            <c:ext xmlns:c16="http://schemas.microsoft.com/office/drawing/2014/chart" uri="{C3380CC4-5D6E-409C-BE32-E72D297353CC}">
              <c16:uniqueId val="{00000000-C8A5-458B-A4BA-6D6B88B0CC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8A5-458B-A4BA-6D6B88B0CC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38.29</c:v>
                </c:pt>
                <c:pt idx="1">
                  <c:v>39.03</c:v>
                </c:pt>
                <c:pt idx="2">
                  <c:v>37.72</c:v>
                </c:pt>
                <c:pt idx="3">
                  <c:v>39.35</c:v>
                </c:pt>
                <c:pt idx="4">
                  <c:v>39.549999999999997</c:v>
                </c:pt>
              </c:numCache>
            </c:numRef>
          </c:val>
          <c:extLst>
            <c:ext xmlns:c16="http://schemas.microsoft.com/office/drawing/2014/chart" uri="{C3380CC4-5D6E-409C-BE32-E72D297353CC}">
              <c16:uniqueId val="{00000000-66EC-4FD8-925A-95209ED254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6EC-4FD8-925A-95209ED254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F2-4011-99A1-98E5716DEE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DDF2-4011-99A1-98E5716DEE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244.03</c:v>
                </c:pt>
                <c:pt idx="1">
                  <c:v>167.78</c:v>
                </c:pt>
                <c:pt idx="2">
                  <c:v>182.86</c:v>
                </c:pt>
                <c:pt idx="3">
                  <c:v>290.39</c:v>
                </c:pt>
                <c:pt idx="4">
                  <c:v>331.06</c:v>
                </c:pt>
              </c:numCache>
            </c:numRef>
          </c:val>
          <c:extLst>
            <c:ext xmlns:c16="http://schemas.microsoft.com/office/drawing/2014/chart" uri="{C3380CC4-5D6E-409C-BE32-E72D297353CC}">
              <c16:uniqueId val="{00000000-487B-49F9-B4C6-8E67C6D164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87B-49F9-B4C6-8E67C6D164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227.55</c:v>
                </c:pt>
                <c:pt idx="1">
                  <c:v>245.69</c:v>
                </c:pt>
                <c:pt idx="2">
                  <c:v>265.16000000000003</c:v>
                </c:pt>
                <c:pt idx="3">
                  <c:v>279.37</c:v>
                </c:pt>
                <c:pt idx="4">
                  <c:v>304.24</c:v>
                </c:pt>
              </c:numCache>
            </c:numRef>
          </c:val>
          <c:extLst>
            <c:ext xmlns:c16="http://schemas.microsoft.com/office/drawing/2014/chart" uri="{C3380CC4-5D6E-409C-BE32-E72D297353CC}">
              <c16:uniqueId val="{00000000-7098-4C8D-A936-54C7CFA2AB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098-4C8D-A936-54C7CFA2AB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117.28</c:v>
                </c:pt>
                <c:pt idx="1">
                  <c:v>116.42</c:v>
                </c:pt>
                <c:pt idx="2">
                  <c:v>115.72</c:v>
                </c:pt>
                <c:pt idx="3">
                  <c:v>114.23</c:v>
                </c:pt>
                <c:pt idx="4">
                  <c:v>111.24</c:v>
                </c:pt>
              </c:numCache>
            </c:numRef>
          </c:val>
          <c:extLst>
            <c:ext xmlns:c16="http://schemas.microsoft.com/office/drawing/2014/chart" uri="{C3380CC4-5D6E-409C-BE32-E72D297353CC}">
              <c16:uniqueId val="{00000000-CFAB-491B-B505-8F0B11767D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FAB-491B-B505-8F0B11767D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157.9</c:v>
                </c:pt>
                <c:pt idx="1">
                  <c:v>159.02000000000001</c:v>
                </c:pt>
                <c:pt idx="2">
                  <c:v>159.96</c:v>
                </c:pt>
                <c:pt idx="3">
                  <c:v>162.02000000000001</c:v>
                </c:pt>
                <c:pt idx="4">
                  <c:v>167.1</c:v>
                </c:pt>
              </c:numCache>
            </c:numRef>
          </c:val>
          <c:extLst>
            <c:ext xmlns:c16="http://schemas.microsoft.com/office/drawing/2014/chart" uri="{C3380CC4-5D6E-409C-BE32-E72D297353CC}">
              <c16:uniqueId val="{00000000-6CBF-4267-811B-3B67232E35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CBF-4267-811B-3B67232E35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6" zoomScale="115" zoomScaleNormal="11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熱海市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36607</v>
      </c>
      <c r="AM8" s="61"/>
      <c r="AN8" s="61"/>
      <c r="AO8" s="61"/>
      <c r="AP8" s="61"/>
      <c r="AQ8" s="61"/>
      <c r="AR8" s="61"/>
      <c r="AS8" s="61"/>
      <c r="AT8" s="52">
        <f>データ!$S$6</f>
        <v>61.78</v>
      </c>
      <c r="AU8" s="53"/>
      <c r="AV8" s="53"/>
      <c r="AW8" s="53"/>
      <c r="AX8" s="53"/>
      <c r="AY8" s="53"/>
      <c r="AZ8" s="53"/>
      <c r="BA8" s="53"/>
      <c r="BB8" s="54">
        <f>データ!$T$6</f>
        <v>592.54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62.78</v>
      </c>
      <c r="J10" s="53"/>
      <c r="K10" s="53"/>
      <c r="L10" s="53"/>
      <c r="M10" s="53"/>
      <c r="N10" s="53"/>
      <c r="O10" s="64"/>
      <c r="P10" s="54">
        <f>データ!$P$6</f>
        <v>99.58</v>
      </c>
      <c r="Q10" s="54"/>
      <c r="R10" s="54"/>
      <c r="S10" s="54"/>
      <c r="T10" s="54"/>
      <c r="U10" s="54"/>
      <c r="V10" s="54"/>
      <c r="W10" s="61">
        <f>データ!$Q$6</f>
        <v>2615</v>
      </c>
      <c r="X10" s="61"/>
      <c r="Y10" s="61"/>
      <c r="Z10" s="61"/>
      <c r="AA10" s="61"/>
      <c r="AB10" s="61"/>
      <c r="AC10" s="61"/>
      <c r="AD10" s="2"/>
      <c r="AE10" s="2"/>
      <c r="AF10" s="2"/>
      <c r="AG10" s="2"/>
      <c r="AH10" s="4"/>
      <c r="AI10" s="4"/>
      <c r="AJ10" s="4"/>
      <c r="AK10" s="4"/>
      <c r="AL10" s="61">
        <f>データ!$U$6</f>
        <v>36285</v>
      </c>
      <c r="AM10" s="61"/>
      <c r="AN10" s="61"/>
      <c r="AO10" s="61"/>
      <c r="AP10" s="61"/>
      <c r="AQ10" s="61"/>
      <c r="AR10" s="61"/>
      <c r="AS10" s="61"/>
      <c r="AT10" s="52">
        <f>データ!$V$6</f>
        <v>23.91</v>
      </c>
      <c r="AU10" s="53"/>
      <c r="AV10" s="53"/>
      <c r="AW10" s="53"/>
      <c r="AX10" s="53"/>
      <c r="AY10" s="53"/>
      <c r="AZ10" s="53"/>
      <c r="BA10" s="53"/>
      <c r="BB10" s="54">
        <f>データ!$W$6</f>
        <v>1517.57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113</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IkGQ5S3Qbw7yyph/pTPE6MSSauIA4q6Ji+LBvaJtqpe/m8zsH0U+YNgwJ09CafzW2i6r5V5nLw7KmXF4Vj+hQ==" saltValue="JgeymZGnp2GDpJVAmIFn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222054</v>
      </c>
      <c r="D6" s="34">
        <f t="shared" si="3"/>
        <v>46</v>
      </c>
      <c r="E6" s="34">
        <f t="shared" si="3"/>
        <v>1</v>
      </c>
      <c r="F6" s="34">
        <f t="shared" si="3"/>
        <v>0</v>
      </c>
      <c r="G6" s="34">
        <f t="shared" si="3"/>
        <v>1</v>
      </c>
      <c r="H6" s="34" t="str">
        <f t="shared" si="3"/>
        <v>静岡県　熱海市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62.78</v>
      </c>
      <c r="P6" s="35">
        <f t="shared" si="3"/>
        <v>99.58</v>
      </c>
      <c r="Q6" s="35">
        <f t="shared" si="3"/>
        <v>2615</v>
      </c>
      <c r="R6" s="35">
        <f t="shared" si="3"/>
        <v>36607</v>
      </c>
      <c r="S6" s="35">
        <f t="shared" si="3"/>
        <v>61.78</v>
      </c>
      <c r="T6" s="35">
        <f t="shared" si="3"/>
        <v>592.54</v>
      </c>
      <c r="U6" s="35">
        <f t="shared" si="3"/>
        <v>36285</v>
      </c>
      <c r="V6" s="35">
        <f t="shared" si="3"/>
        <v>23.91</v>
      </c>
      <c r="W6" s="35">
        <f t="shared" si="3"/>
        <v>1517.57</v>
      </c>
      <c r="X6" s="36">
        <f>IF(X7="",NA(),X7)</f>
        <v>117.53</v>
      </c>
      <c r="Y6" s="36">
        <f t="shared" ref="Y6:AG6" si="4">IF(Y7="",NA(),Y7)</f>
        <v>118.33</v>
      </c>
      <c r="Z6" s="36">
        <f t="shared" si="4"/>
        <v>116.23</v>
      </c>
      <c r="AA6" s="36">
        <f t="shared" si="4"/>
        <v>114.97</v>
      </c>
      <c r="AB6" s="36">
        <f t="shared" si="4"/>
        <v>112.18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244.03</v>
      </c>
      <c r="AU6" s="36">
        <f t="shared" ref="AU6:BC6" si="6">IF(AU7="",NA(),AU7)</f>
        <v>167.78</v>
      </c>
      <c r="AV6" s="36">
        <f t="shared" si="6"/>
        <v>182.86</v>
      </c>
      <c r="AW6" s="36">
        <f t="shared" si="6"/>
        <v>290.39</v>
      </c>
      <c r="AX6" s="36">
        <f t="shared" si="6"/>
        <v>331.06</v>
      </c>
      <c r="AY6" s="36">
        <f t="shared" si="6"/>
        <v>371.31</v>
      </c>
      <c r="AZ6" s="36">
        <f t="shared" si="6"/>
        <v>377.63</v>
      </c>
      <c r="BA6" s="36">
        <f t="shared" si="6"/>
        <v>357.34</v>
      </c>
      <c r="BB6" s="36">
        <f t="shared" si="6"/>
        <v>366.03</v>
      </c>
      <c r="BC6" s="36">
        <f t="shared" si="6"/>
        <v>365.18</v>
      </c>
      <c r="BD6" s="35" t="str">
        <f>IF(BD7="","",IF(BD7="-","【-】","【"&amp;SUBSTITUTE(TEXT(BD7,"#,##0.00"),"-","△")&amp;"】"))</f>
        <v>【264.97】</v>
      </c>
      <c r="BE6" s="36">
        <f>IF(BE7="",NA(),BE7)</f>
        <v>227.55</v>
      </c>
      <c r="BF6" s="36">
        <f t="shared" ref="BF6:BN6" si="7">IF(BF7="",NA(),BF7)</f>
        <v>245.69</v>
      </c>
      <c r="BG6" s="36">
        <f t="shared" si="7"/>
        <v>265.16000000000003</v>
      </c>
      <c r="BH6" s="36">
        <f t="shared" si="7"/>
        <v>279.37</v>
      </c>
      <c r="BI6" s="36">
        <f t="shared" si="7"/>
        <v>304.24</v>
      </c>
      <c r="BJ6" s="36">
        <f t="shared" si="7"/>
        <v>373.09</v>
      </c>
      <c r="BK6" s="36">
        <f t="shared" si="7"/>
        <v>364.71</v>
      </c>
      <c r="BL6" s="36">
        <f t="shared" si="7"/>
        <v>373.69</v>
      </c>
      <c r="BM6" s="36">
        <f t="shared" si="7"/>
        <v>370.12</v>
      </c>
      <c r="BN6" s="36">
        <f t="shared" si="7"/>
        <v>371.65</v>
      </c>
      <c r="BO6" s="35" t="str">
        <f>IF(BO7="","",IF(BO7="-","【-】","【"&amp;SUBSTITUTE(TEXT(BO7,"#,##0.00"),"-","△")&amp;"】"))</f>
        <v>【266.61】</v>
      </c>
      <c r="BP6" s="36">
        <f>IF(BP7="",NA(),BP7)</f>
        <v>117.28</v>
      </c>
      <c r="BQ6" s="36">
        <f t="shared" ref="BQ6:BY6" si="8">IF(BQ7="",NA(),BQ7)</f>
        <v>116.42</v>
      </c>
      <c r="BR6" s="36">
        <f t="shared" si="8"/>
        <v>115.72</v>
      </c>
      <c r="BS6" s="36">
        <f t="shared" si="8"/>
        <v>114.23</v>
      </c>
      <c r="BT6" s="36">
        <f t="shared" si="8"/>
        <v>111.24</v>
      </c>
      <c r="BU6" s="36">
        <f t="shared" si="8"/>
        <v>99.99</v>
      </c>
      <c r="BV6" s="36">
        <f t="shared" si="8"/>
        <v>100.65</v>
      </c>
      <c r="BW6" s="36">
        <f t="shared" si="8"/>
        <v>99.87</v>
      </c>
      <c r="BX6" s="36">
        <f t="shared" si="8"/>
        <v>100.42</v>
      </c>
      <c r="BY6" s="36">
        <f t="shared" si="8"/>
        <v>98.77</v>
      </c>
      <c r="BZ6" s="35" t="str">
        <f>IF(BZ7="","",IF(BZ7="-","【-】","【"&amp;SUBSTITUTE(TEXT(BZ7,"#,##0.00"),"-","△")&amp;"】"))</f>
        <v>【103.24】</v>
      </c>
      <c r="CA6" s="36">
        <f>IF(CA7="",NA(),CA7)</f>
        <v>157.9</v>
      </c>
      <c r="CB6" s="36">
        <f t="shared" ref="CB6:CJ6" si="9">IF(CB7="",NA(),CB7)</f>
        <v>159.02000000000001</v>
      </c>
      <c r="CC6" s="36">
        <f t="shared" si="9"/>
        <v>159.96</v>
      </c>
      <c r="CD6" s="36">
        <f t="shared" si="9"/>
        <v>162.02000000000001</v>
      </c>
      <c r="CE6" s="36">
        <f t="shared" si="9"/>
        <v>167.1</v>
      </c>
      <c r="CF6" s="36">
        <f t="shared" si="9"/>
        <v>171.15</v>
      </c>
      <c r="CG6" s="36">
        <f t="shared" si="9"/>
        <v>170.19</v>
      </c>
      <c r="CH6" s="36">
        <f t="shared" si="9"/>
        <v>171.81</v>
      </c>
      <c r="CI6" s="36">
        <f t="shared" si="9"/>
        <v>171.67</v>
      </c>
      <c r="CJ6" s="36">
        <f t="shared" si="9"/>
        <v>173.67</v>
      </c>
      <c r="CK6" s="35" t="str">
        <f>IF(CK7="","",IF(CK7="-","【-】","【"&amp;SUBSTITUTE(TEXT(CK7,"#,##0.00"),"-","△")&amp;"】"))</f>
        <v>【168.38】</v>
      </c>
      <c r="CL6" s="36">
        <f>IF(CL7="",NA(),CL7)</f>
        <v>54.27</v>
      </c>
      <c r="CM6" s="36">
        <f t="shared" ref="CM6:CU6" si="10">IF(CM7="",NA(),CM7)</f>
        <v>52.41</v>
      </c>
      <c r="CN6" s="36">
        <f t="shared" si="10"/>
        <v>67.349999999999994</v>
      </c>
      <c r="CO6" s="36">
        <f t="shared" si="10"/>
        <v>66.78</v>
      </c>
      <c r="CP6" s="36">
        <f t="shared" si="10"/>
        <v>68.260000000000005</v>
      </c>
      <c r="CQ6" s="36">
        <f t="shared" si="10"/>
        <v>58.53</v>
      </c>
      <c r="CR6" s="36">
        <f t="shared" si="10"/>
        <v>59.01</v>
      </c>
      <c r="CS6" s="36">
        <f t="shared" si="10"/>
        <v>60.03</v>
      </c>
      <c r="CT6" s="36">
        <f t="shared" si="10"/>
        <v>59.74</v>
      </c>
      <c r="CU6" s="36">
        <f t="shared" si="10"/>
        <v>59.67</v>
      </c>
      <c r="CV6" s="35" t="str">
        <f>IF(CV7="","",IF(CV7="-","【-】","【"&amp;SUBSTITUTE(TEXT(CV7,"#,##0.00"),"-","△")&amp;"】"))</f>
        <v>【60.00】</v>
      </c>
      <c r="CW6" s="36">
        <f>IF(CW7="",NA(),CW7)</f>
        <v>75.81</v>
      </c>
      <c r="CX6" s="36">
        <f t="shared" ref="CX6:DF6" si="11">IF(CX7="",NA(),CX7)</f>
        <v>78.42</v>
      </c>
      <c r="CY6" s="36">
        <f t="shared" si="11"/>
        <v>80.56</v>
      </c>
      <c r="CZ6" s="36">
        <f t="shared" si="11"/>
        <v>80.61</v>
      </c>
      <c r="DA6" s="36">
        <f t="shared" si="11"/>
        <v>83.69</v>
      </c>
      <c r="DB6" s="36">
        <f t="shared" si="11"/>
        <v>85.26</v>
      </c>
      <c r="DC6" s="36">
        <f t="shared" si="11"/>
        <v>85.37</v>
      </c>
      <c r="DD6" s="36">
        <f t="shared" si="11"/>
        <v>84.81</v>
      </c>
      <c r="DE6" s="36">
        <f t="shared" si="11"/>
        <v>84.8</v>
      </c>
      <c r="DF6" s="36">
        <f t="shared" si="11"/>
        <v>84.6</v>
      </c>
      <c r="DG6" s="35" t="str">
        <f>IF(DG7="","",IF(DG7="-","【-】","【"&amp;SUBSTITUTE(TEXT(DG7,"#,##0.00"),"-","△")&amp;"】"))</f>
        <v>【89.80】</v>
      </c>
      <c r="DH6" s="36">
        <f>IF(DH7="",NA(),DH7)</f>
        <v>42.87</v>
      </c>
      <c r="DI6" s="36">
        <f t="shared" ref="DI6:DQ6" si="12">IF(DI7="",NA(),DI7)</f>
        <v>43.03</v>
      </c>
      <c r="DJ6" s="36">
        <f t="shared" si="12"/>
        <v>41.17</v>
      </c>
      <c r="DK6" s="36">
        <f t="shared" si="12"/>
        <v>41.41</v>
      </c>
      <c r="DL6" s="36">
        <f t="shared" si="12"/>
        <v>40.99</v>
      </c>
      <c r="DM6" s="36">
        <f t="shared" si="12"/>
        <v>45.75</v>
      </c>
      <c r="DN6" s="36">
        <f t="shared" si="12"/>
        <v>46.9</v>
      </c>
      <c r="DO6" s="36">
        <f t="shared" si="12"/>
        <v>47.28</v>
      </c>
      <c r="DP6" s="36">
        <f t="shared" si="12"/>
        <v>47.66</v>
      </c>
      <c r="DQ6" s="36">
        <f t="shared" si="12"/>
        <v>48.17</v>
      </c>
      <c r="DR6" s="35" t="str">
        <f>IF(DR7="","",IF(DR7="-","【-】","【"&amp;SUBSTITUTE(TEXT(DR7,"#,##0.00"),"-","△")&amp;"】"))</f>
        <v>【49.59】</v>
      </c>
      <c r="DS6" s="36">
        <f>IF(DS7="",NA(),DS7)</f>
        <v>38.29</v>
      </c>
      <c r="DT6" s="36">
        <f t="shared" ref="DT6:EB6" si="13">IF(DT7="",NA(),DT7)</f>
        <v>39.03</v>
      </c>
      <c r="DU6" s="36">
        <f t="shared" si="13"/>
        <v>37.72</v>
      </c>
      <c r="DV6" s="36">
        <f t="shared" si="13"/>
        <v>39.35</v>
      </c>
      <c r="DW6" s="36">
        <f t="shared" si="13"/>
        <v>39.549999999999997</v>
      </c>
      <c r="DX6" s="36">
        <f t="shared" si="13"/>
        <v>10.54</v>
      </c>
      <c r="DY6" s="36">
        <f t="shared" si="13"/>
        <v>12.03</v>
      </c>
      <c r="DZ6" s="36">
        <f t="shared" si="13"/>
        <v>12.19</v>
      </c>
      <c r="EA6" s="36">
        <f t="shared" si="13"/>
        <v>15.1</v>
      </c>
      <c r="EB6" s="36">
        <f t="shared" si="13"/>
        <v>17.12</v>
      </c>
      <c r="EC6" s="35" t="str">
        <f>IF(EC7="","",IF(EC7="-","【-】","【"&amp;SUBSTITUTE(TEXT(EC7,"#,##0.00"),"-","△")&amp;"】"))</f>
        <v>【19.44】</v>
      </c>
      <c r="ED6" s="36">
        <f>IF(ED7="",NA(),ED7)</f>
        <v>1.82</v>
      </c>
      <c r="EE6" s="36">
        <f t="shared" ref="EE6:EM6" si="14">IF(EE7="",NA(),EE7)</f>
        <v>1.61</v>
      </c>
      <c r="EF6" s="36">
        <f t="shared" si="14"/>
        <v>1.33</v>
      </c>
      <c r="EG6" s="36">
        <f t="shared" si="14"/>
        <v>1.52</v>
      </c>
      <c r="EH6" s="36">
        <f t="shared" si="14"/>
        <v>2.4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222054</v>
      </c>
      <c r="D7" s="38">
        <v>46</v>
      </c>
      <c r="E7" s="38">
        <v>1</v>
      </c>
      <c r="F7" s="38">
        <v>0</v>
      </c>
      <c r="G7" s="38">
        <v>1</v>
      </c>
      <c r="H7" s="38" t="s">
        <v>93</v>
      </c>
      <c r="I7" s="38" t="s">
        <v>94</v>
      </c>
      <c r="J7" s="38" t="s">
        <v>95</v>
      </c>
      <c r="K7" s="38" t="s">
        <v>96</v>
      </c>
      <c r="L7" s="38" t="s">
        <v>97</v>
      </c>
      <c r="M7" s="38" t="s">
        <v>98</v>
      </c>
      <c r="N7" s="39" t="s">
        <v>99</v>
      </c>
      <c r="O7" s="39">
        <v>62.78</v>
      </c>
      <c r="P7" s="39">
        <v>99.58</v>
      </c>
      <c r="Q7" s="39">
        <v>2615</v>
      </c>
      <c r="R7" s="39">
        <v>36607</v>
      </c>
      <c r="S7" s="39">
        <v>61.78</v>
      </c>
      <c r="T7" s="39">
        <v>592.54</v>
      </c>
      <c r="U7" s="39">
        <v>36285</v>
      </c>
      <c r="V7" s="39">
        <v>23.91</v>
      </c>
      <c r="W7" s="39">
        <v>1517.57</v>
      </c>
      <c r="X7" s="39">
        <v>117.53</v>
      </c>
      <c r="Y7" s="39">
        <v>118.33</v>
      </c>
      <c r="Z7" s="39">
        <v>116.23</v>
      </c>
      <c r="AA7" s="39">
        <v>114.97</v>
      </c>
      <c r="AB7" s="39">
        <v>112.18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244.03</v>
      </c>
      <c r="AU7" s="39">
        <v>167.78</v>
      </c>
      <c r="AV7" s="39">
        <v>182.86</v>
      </c>
      <c r="AW7" s="39">
        <v>290.39</v>
      </c>
      <c r="AX7" s="39">
        <v>331.06</v>
      </c>
      <c r="AY7" s="39">
        <v>371.31</v>
      </c>
      <c r="AZ7" s="39">
        <v>377.63</v>
      </c>
      <c r="BA7" s="39">
        <v>357.34</v>
      </c>
      <c r="BB7" s="39">
        <v>366.03</v>
      </c>
      <c r="BC7" s="39">
        <v>365.18</v>
      </c>
      <c r="BD7" s="39">
        <v>264.97000000000003</v>
      </c>
      <c r="BE7" s="39">
        <v>227.55</v>
      </c>
      <c r="BF7" s="39">
        <v>245.69</v>
      </c>
      <c r="BG7" s="39">
        <v>265.16000000000003</v>
      </c>
      <c r="BH7" s="39">
        <v>279.37</v>
      </c>
      <c r="BI7" s="39">
        <v>304.24</v>
      </c>
      <c r="BJ7" s="39">
        <v>373.09</v>
      </c>
      <c r="BK7" s="39">
        <v>364.71</v>
      </c>
      <c r="BL7" s="39">
        <v>373.69</v>
      </c>
      <c r="BM7" s="39">
        <v>370.12</v>
      </c>
      <c r="BN7" s="39">
        <v>371.65</v>
      </c>
      <c r="BO7" s="39">
        <v>266.61</v>
      </c>
      <c r="BP7" s="39">
        <v>117.28</v>
      </c>
      <c r="BQ7" s="39">
        <v>116.42</v>
      </c>
      <c r="BR7" s="39">
        <v>115.72</v>
      </c>
      <c r="BS7" s="39">
        <v>114.23</v>
      </c>
      <c r="BT7" s="39">
        <v>111.24</v>
      </c>
      <c r="BU7" s="39">
        <v>99.99</v>
      </c>
      <c r="BV7" s="39">
        <v>100.65</v>
      </c>
      <c r="BW7" s="39">
        <v>99.87</v>
      </c>
      <c r="BX7" s="39">
        <v>100.42</v>
      </c>
      <c r="BY7" s="39">
        <v>98.77</v>
      </c>
      <c r="BZ7" s="39">
        <v>103.24</v>
      </c>
      <c r="CA7" s="39">
        <v>157.9</v>
      </c>
      <c r="CB7" s="39">
        <v>159.02000000000001</v>
      </c>
      <c r="CC7" s="39">
        <v>159.96</v>
      </c>
      <c r="CD7" s="39">
        <v>162.02000000000001</v>
      </c>
      <c r="CE7" s="39">
        <v>167.1</v>
      </c>
      <c r="CF7" s="39">
        <v>171.15</v>
      </c>
      <c r="CG7" s="39">
        <v>170.19</v>
      </c>
      <c r="CH7" s="39">
        <v>171.81</v>
      </c>
      <c r="CI7" s="39">
        <v>171.67</v>
      </c>
      <c r="CJ7" s="39">
        <v>173.67</v>
      </c>
      <c r="CK7" s="39">
        <v>168.38</v>
      </c>
      <c r="CL7" s="39">
        <v>54.27</v>
      </c>
      <c r="CM7" s="39">
        <v>52.41</v>
      </c>
      <c r="CN7" s="39">
        <v>67.349999999999994</v>
      </c>
      <c r="CO7" s="39">
        <v>66.78</v>
      </c>
      <c r="CP7" s="39">
        <v>68.260000000000005</v>
      </c>
      <c r="CQ7" s="39">
        <v>58.53</v>
      </c>
      <c r="CR7" s="39">
        <v>59.01</v>
      </c>
      <c r="CS7" s="39">
        <v>60.03</v>
      </c>
      <c r="CT7" s="39">
        <v>59.74</v>
      </c>
      <c r="CU7" s="39">
        <v>59.67</v>
      </c>
      <c r="CV7" s="39">
        <v>60</v>
      </c>
      <c r="CW7" s="39">
        <v>75.81</v>
      </c>
      <c r="CX7" s="39">
        <v>78.42</v>
      </c>
      <c r="CY7" s="39">
        <v>80.56</v>
      </c>
      <c r="CZ7" s="39">
        <v>80.61</v>
      </c>
      <c r="DA7" s="39">
        <v>83.69</v>
      </c>
      <c r="DB7" s="39">
        <v>85.26</v>
      </c>
      <c r="DC7" s="39">
        <v>85.37</v>
      </c>
      <c r="DD7" s="39">
        <v>84.81</v>
      </c>
      <c r="DE7" s="39">
        <v>84.8</v>
      </c>
      <c r="DF7" s="39">
        <v>84.6</v>
      </c>
      <c r="DG7" s="39">
        <v>89.8</v>
      </c>
      <c r="DH7" s="39">
        <v>42.87</v>
      </c>
      <c r="DI7" s="39">
        <v>43.03</v>
      </c>
      <c r="DJ7" s="39">
        <v>41.17</v>
      </c>
      <c r="DK7" s="39">
        <v>41.41</v>
      </c>
      <c r="DL7" s="39">
        <v>40.99</v>
      </c>
      <c r="DM7" s="39">
        <v>45.75</v>
      </c>
      <c r="DN7" s="39">
        <v>46.9</v>
      </c>
      <c r="DO7" s="39">
        <v>47.28</v>
      </c>
      <c r="DP7" s="39">
        <v>47.66</v>
      </c>
      <c r="DQ7" s="39">
        <v>48.17</v>
      </c>
      <c r="DR7" s="39">
        <v>49.59</v>
      </c>
      <c r="DS7" s="39">
        <v>38.29</v>
      </c>
      <c r="DT7" s="39">
        <v>39.03</v>
      </c>
      <c r="DU7" s="39">
        <v>37.72</v>
      </c>
      <c r="DV7" s="39">
        <v>39.35</v>
      </c>
      <c r="DW7" s="39">
        <v>39.549999999999997</v>
      </c>
      <c r="DX7" s="39">
        <v>10.54</v>
      </c>
      <c r="DY7" s="39">
        <v>12.03</v>
      </c>
      <c r="DZ7" s="39">
        <v>12.19</v>
      </c>
      <c r="EA7" s="39">
        <v>15.1</v>
      </c>
      <c r="EB7" s="39">
        <v>17.12</v>
      </c>
      <c r="EC7" s="39">
        <v>19.440000000000001</v>
      </c>
      <c r="ED7" s="39">
        <v>1.82</v>
      </c>
      <c r="EE7" s="39">
        <v>1.61</v>
      </c>
      <c r="EF7" s="39">
        <v>1.33</v>
      </c>
      <c r="EG7" s="39">
        <v>1.52</v>
      </c>
      <c r="EH7" s="39">
        <v>2.4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2036青木重憲</cp:lastModifiedBy>
  <cp:lastPrinted>2021-02-05T07:23:28Z</cp:lastPrinted>
  <dcterms:created xsi:type="dcterms:W3CDTF">2020-12-04T02:09:26Z</dcterms:created>
  <dcterms:modified xsi:type="dcterms:W3CDTF">2021-02-05T07:25:51Z</dcterms:modified>
  <cp:category/>
</cp:coreProperties>
</file>