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経営企画室\企画係\【経営分析比較表】\R01決算\02 R030122〆 財政回答\02 初島\"/>
    </mc:Choice>
  </mc:AlternateContent>
  <workbookProtection workbookAlgorithmName="SHA-512" workbookHashValue="9soqJHfp7WEIPEmw8cmPZ1gEgslUsRxh4g1tczKy5LOYHoI7VWZWAMH4mnvYmsW/e/43r0Oq2Mwybk0uG/5Feg==" workbookSaltValue="bJlaFXrvV8A/06H97WL+sg==" workbookSpinCount="100000" lockStructure="1"/>
  <bookViews>
    <workbookView xWindow="0" yWindow="0" windowWidth="15360" windowHeight="7635"/>
  </bookViews>
  <sheets>
    <sheet name="法非適用_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<sst xmlns="http://schemas.openxmlformats.org/spreadsheetml/2006/main" count="233" uniqueCount="119">
  <si>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</si>
  <si>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</si>
  <si>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</si>
  <si>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</si>
  <si>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</si>
  <si>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</si>
  <si>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</si>
  <si>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</si>
  <si>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</si>
  <si>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</si>
  <si>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</si>
  <si>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</si>
  <si>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</si>
  <si>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</si>
  <si>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</si>
  <si>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</si>
  <si>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</si>
  <si>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</si>
  <si>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</si>
  <si>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</si>
  <si>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</si>
  <si>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</si>
  <si>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</si>
  <si>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</si>
  <si>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</si>
  <si>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</si>
  <si>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</si>
  <si>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</si>
  <si>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</si>
  <si>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</si>
  <si>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</si>
  <si>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</si>
  <si>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</si>
  <si>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</si>
  <si>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</si>
  <si>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</si>
  <si>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</si>
  <si>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</si>
  <si>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</si>
  <si>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</si>
  <si>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</si>
  <si>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</si>
  <si>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</si>
  <si>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</si>
  <si>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</si>
  <si>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</si>
  <si>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</si>
  <si>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</si>
  <si>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</si>
  <si>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</si>
  <si>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</si>
  <si>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</si>
  <si>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</si>
  <si>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</si>
  <si>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</si>
  <si>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</si>
  <si>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</si>
  <si>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</si>
  <si>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</si>
  <si>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</si>
  <si>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</si>
  <si>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</si>
  <si>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</si>
  <si>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</si>
  <si>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</si>
  <si>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</si>
  <si>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</si>
  <si>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</si>
  <si>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</si>
  <si>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</si>
  <si>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</si>
  <si>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</si>
  <si>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</si>
  <si>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</si>
  <si>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</si>
  <si>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</si>
  <si>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</si>
  <si>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</si>
  <si>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</si>
  <si>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</si>
  <si>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</si>
  <si>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</si>
  <si>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</si>
  <si>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</si>
  <si>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</si>
  <si>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</si>
  <si>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</si>
  <si>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</si>
  <si>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</si>
  <si>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</si>
  <si>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</si>
  <si>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</si>
  <si>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</si>
  <si>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</si>
  <si>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</si>
  <si>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</si>
  <si>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</si>
  <si>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熱海市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</si>
  <si>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</si>
  <si>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</si>
  <si>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</si>
  <si>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</si>
  <si>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</si>
  <si>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</si>
  <si>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</si>
  <si>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</si>
  <si>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</si>
  <si>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</si>
  <si>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</si>
  <si>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</si>
  <si>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</si>
  <si>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</si>
  <si>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</si>
  <si>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</si>
  <si>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</si>
  <si>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</si>
  <si>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これまで特別会計として運営してきたが、令和2年4月1日に水道事業会計へ統合することにより、安定した供給に取り組みつつ料金回収率については、引き続き高い水準を目指していくのものである。</t>
    <rPh sb="4" eb="6">
      <t>トクベツ</t>
    </rPh>
    <rPh sb="6" eb="8">
      <t>カイケイ</t>
    </rPh>
    <rPh sb="11" eb="13">
      <t>ウンエイ</t>
    </rPh>
    <rPh sb="19" eb="21">
      <t>レイワ</t>
    </rPh>
    <rPh sb="22" eb="23">
      <t>ネン</t>
    </rPh>
    <rPh sb="24" eb="25">
      <t>ガツ</t>
    </rPh>
    <rPh sb="25" eb="27">
      <t>ツイタチ</t>
    </rPh>
    <rPh sb="28" eb="30">
      <t>スイドウ</t>
    </rPh>
    <rPh sb="30" eb="32">
      <t>ジギョウ</t>
    </rPh>
    <rPh sb="32" eb="34">
      <t>カイケイ</t>
    </rPh>
    <rPh sb="35" eb="37">
      <t>トウゴウ</t>
    </rPh>
    <rPh sb="45" eb="47">
      <t>アンテイ</t>
    </rPh>
    <rPh sb="49" eb="51">
      <t>キョウキュウ</t>
    </rPh>
    <rPh sb="52" eb="53">
      <t>ト</t>
    </rPh>
    <rPh sb="54" eb="55">
      <t>ク</t>
    </rPh>
    <rPh sb="58" eb="60">
      <t>リョウキン</t>
    </rPh>
    <rPh sb="60" eb="62">
      <t>カイシュウ</t>
    </rPh>
    <rPh sb="62" eb="63">
      <t>リツ</t>
    </rPh>
    <rPh sb="69" eb="70">
      <t>ヒ</t>
    </rPh>
    <rPh sb="71" eb="72">
      <t>ツヅ</t>
    </rPh>
    <rPh sb="73" eb="74">
      <t>タカ</t>
    </rPh>
    <rPh sb="75" eb="77">
      <t>スイジュン</t>
    </rPh>
    <rPh sb="78" eb="80">
      <t>メザ</t>
    </rPh>
    <phoneticPr fontId="4"/>
  </si>
  <si>
    <t xml:space="preserve">経営の健全性・効率性について、前年度に引き続き、類似団体と比較して著しく劣っている分野は見られなかった。また、前年度との比較においても大きな変動は見られなかった。
　項目別の分析として、1.①収益的収支比率については、86.10％と黒字であることを示す100％を割ってはいるが、水道事業統合に伴い令和2年3月31日時点で未収金となった4,274千円を加えた場合、96.50%となるため比較的健全といえる。当該会計は、一般会計からの繰入金で収支均衡を図っているが、総費用や地方債償還金が他団体に比べて抑えられていることから高い数値を維持している。
　また、1.④企業債残高対給水収益比率は299.87％と前年度比で増加している。これは、令和2年度より水道事業と統合するために要した、地方（企業）債の発行を行っているためであるが、類似団体平均値と比べるとかなり低い値となっている。 
　なお、1.⑦施設利用率については34.11％と平均を下回る数値となっているが、これは観光関連施設の水需要に本事業会計は左右されるため「行楽時期と平常時における水需要の差」が影響したものと考えられる。
しかしながら、1.⑧有収率は99.34％と100％に近い数値となっており、施設の稼働状況が高い水準で収益に結びついているといえる。        
"　本事業会計では、島内の管路更新（布設又は布設替）を平成１９年度以降行なっていない。
「1.経営の健全性・効率性について」でも記載し、懸案となっている海底送水管については、更新時期について引続き市として検討していくものである。         
</t>
    <rPh sb="139" eb="141">
      <t>スイドウ</t>
    </rPh>
    <rPh sb="141" eb="143">
      <t>ジギョウ</t>
    </rPh>
    <rPh sb="143" eb="145">
      <t>トウゴウ</t>
    </rPh>
    <rPh sb="146" eb="147">
      <t>トモナ</t>
    </rPh>
    <rPh sb="148" eb="150">
      <t>レイワ</t>
    </rPh>
    <rPh sb="151" eb="152">
      <t>ネン</t>
    </rPh>
    <rPh sb="153" eb="154">
      <t>ガツ</t>
    </rPh>
    <rPh sb="156" eb="157">
      <t>ニチ</t>
    </rPh>
    <rPh sb="157" eb="159">
      <t>ジテン</t>
    </rPh>
    <rPh sb="160" eb="163">
      <t>ミシュウキン</t>
    </rPh>
    <rPh sb="172" eb="174">
      <t>センエン</t>
    </rPh>
    <rPh sb="175" eb="176">
      <t>クワ</t>
    </rPh>
    <rPh sb="178" eb="180">
      <t>バアイ</t>
    </rPh>
    <rPh sb="192" eb="195">
      <t>ヒカクテキ</t>
    </rPh>
    <rPh sb="231" eb="234">
      <t>ソウヒヨウ</t>
    </rPh>
    <rPh sb="235" eb="237">
      <t>チホウ</t>
    </rPh>
    <rPh sb="237" eb="238">
      <t>サイ</t>
    </rPh>
    <rPh sb="238" eb="240">
      <t>ショウカン</t>
    </rPh>
    <rPh sb="240" eb="241">
      <t>キン</t>
    </rPh>
    <rPh sb="242" eb="243">
      <t>タ</t>
    </rPh>
    <rPh sb="243" eb="245">
      <t>ダンタイ</t>
    </rPh>
    <rPh sb="246" eb="247">
      <t>クラ</t>
    </rPh>
    <rPh sb="249" eb="250">
      <t>オサ</t>
    </rPh>
    <rPh sb="260" eb="261">
      <t>タカ</t>
    </rPh>
    <rPh sb="262" eb="264">
      <t>スウチ</t>
    </rPh>
    <rPh sb="265" eb="267">
      <t>イジ</t>
    </rPh>
    <rPh sb="306" eb="308">
      <t>ゾウカ</t>
    </rPh>
    <rPh sb="317" eb="319">
      <t>レイワ</t>
    </rPh>
    <rPh sb="320" eb="322">
      <t>ネンド</t>
    </rPh>
    <rPh sb="324" eb="326">
      <t>スイドウ</t>
    </rPh>
    <rPh sb="326" eb="328">
      <t>ジギョウ</t>
    </rPh>
    <rPh sb="329" eb="331">
      <t>トウゴウ</t>
    </rPh>
    <rPh sb="336" eb="337">
      <t>ヨウ</t>
    </rPh>
    <rPh sb="397" eb="399">
      <t>シセツ</t>
    </rPh>
    <rPh sb="399" eb="401">
      <t>リヨウ</t>
    </rPh>
    <rPh sb="401" eb="402">
      <t>リツ</t>
    </rPh>
    <rPh sb="414" eb="416">
      <t>ヘイキン</t>
    </rPh>
    <rPh sb="417" eb="419">
      <t>シタマワ</t>
    </rPh>
    <rPh sb="420" eb="422">
      <t>スウチ</t>
    </rPh>
    <rPh sb="433" eb="435">
      <t>カンコウ</t>
    </rPh>
    <rPh sb="435" eb="437">
      <t>カンレン</t>
    </rPh>
    <rPh sb="437" eb="439">
      <t>シセツ</t>
    </rPh>
    <rPh sb="440" eb="441">
      <t>ミズ</t>
    </rPh>
    <rPh sb="441" eb="443">
      <t>ジュヨウ</t>
    </rPh>
    <rPh sb="444" eb="445">
      <t>ホン</t>
    </rPh>
    <rPh sb="445" eb="447">
      <t>ジギョウ</t>
    </rPh>
    <rPh sb="447" eb="449">
      <t>カイケイ</t>
    </rPh>
    <rPh sb="450" eb="452">
      <t>サユウ</t>
    </rPh>
    <rPh sb="477" eb="479">
      <t>エイキョウ</t>
    </rPh>
    <rPh sb="484" eb="485">
      <t>カンガ</t>
    </rPh>
    <rPh sb="501" eb="502">
      <t>ユウ</t>
    </rPh>
    <rPh sb="502" eb="503">
      <t>シュウ</t>
    </rPh>
    <rPh sb="503" eb="504">
      <t>リツ</t>
    </rPh>
    <rPh sb="517" eb="518">
      <t>チカ</t>
    </rPh>
    <rPh sb="519" eb="521">
      <t>スウチ</t>
    </rPh>
    <rPh sb="528" eb="530">
      <t>シセツ</t>
    </rPh>
    <rPh sb="531" eb="533">
      <t>カドウ</t>
    </rPh>
    <rPh sb="533" eb="535">
      <t>ジョウキョウ</t>
    </rPh>
    <rPh sb="536" eb="537">
      <t>タカ</t>
    </rPh>
    <rPh sb="538" eb="540">
      <t>スイジュン</t>
    </rPh>
    <rPh sb="541" eb="543">
      <t>シュウエキ</t>
    </rPh>
    <rPh sb="544" eb="545">
      <t>ムス</t>
    </rPh>
    <phoneticPr fontId="4"/>
  </si>
  <si>
    <t xml:space="preserve">本事業会計では、平成19年度以降島内の管路更新を行っていない。2.③管路更新率のとおり、昭和55年に供給開始した海底送水管は間もなく耐用年数を迎えるため、令和2年度から布設替に向けた準備について着手している。
</t>
    <rPh sb="0" eb="1">
      <t>ホン</t>
    </rPh>
    <rPh sb="1" eb="3">
      <t>ジギョウ</t>
    </rPh>
    <rPh sb="3" eb="5">
      <t>カイケイ</t>
    </rPh>
    <rPh sb="34" eb="36">
      <t>カンロ</t>
    </rPh>
    <rPh sb="36" eb="38">
      <t>コウシン</t>
    </rPh>
    <rPh sb="38" eb="39">
      <t>リツ</t>
    </rPh>
    <rPh sb="44" eb="46">
      <t>ショウワ</t>
    </rPh>
    <rPh sb="77" eb="79">
      <t>レイワ</t>
    </rPh>
    <rPh sb="80" eb="82">
      <t>ネンド</t>
    </rPh>
    <rPh sb="84" eb="87">
      <t>フセツガ</t>
    </rPh>
    <rPh sb="88" eb="89">
      <t>ム</t>
    </rPh>
    <rPh sb="91" eb="93">
      <t>ジュンビ</t>
    </rPh>
    <rPh sb="97" eb="99">
      <t>チャクシュ</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</si>
</sst>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3F-4F73-8066-E5480ACEC3D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253F-4F73-8066-E5480ACEC3D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40.98</c:v>
                </c:pt>
                <c:pt idx="1">
                  <c:v>37.18</c:v>
                </c:pt>
                <c:pt idx="2">
                  <c:v>36.36</c:v>
                </c:pt>
                <c:pt idx="3">
                  <c:v>35.76</c:v>
                </c:pt>
                <c:pt idx="4">
                  <c:v>34.11</c:v>
                </c:pt>
              </c:numCache>
            </c:numRef>
          </c:val>
          <c:extLst>
            <c:ext xmlns:c16="http://schemas.microsoft.com/office/drawing/2014/chart" uri="{C3380CC4-5D6E-409C-BE32-E72D297353CC}">
              <c16:uniqueId val="{00000000-749D-4DAA-ABA9-B86FF91206D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749D-4DAA-ABA9-B86FF91206D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90.11</c:v>
                </c:pt>
                <c:pt idx="1">
                  <c:v>99.67</c:v>
                </c:pt>
                <c:pt idx="2">
                  <c:v>99.78</c:v>
                </c:pt>
                <c:pt idx="3">
                  <c:v>98</c:v>
                </c:pt>
                <c:pt idx="4">
                  <c:v>99.34</c:v>
                </c:pt>
              </c:numCache>
            </c:numRef>
          </c:val>
          <c:extLst>
            <c:ext xmlns:c16="http://schemas.microsoft.com/office/drawing/2014/chart" uri="{C3380CC4-5D6E-409C-BE32-E72D297353CC}">
              <c16:uniqueId val="{00000000-3EEB-4B9D-9B91-CDE4C040496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3EEB-4B9D-9B91-CDE4C040496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96.16</c:v>
                </c:pt>
                <c:pt idx="1">
                  <c:v>93.41</c:v>
                </c:pt>
                <c:pt idx="2">
                  <c:v>92.5</c:v>
                </c:pt>
                <c:pt idx="3">
                  <c:v>92.35</c:v>
                </c:pt>
                <c:pt idx="4">
                  <c:v>86.1</c:v>
                </c:pt>
              </c:numCache>
            </c:numRef>
          </c:val>
          <c:extLst>
            <c:ext xmlns:c16="http://schemas.microsoft.com/office/drawing/2014/chart" uri="{C3380CC4-5D6E-409C-BE32-E72D297353CC}">
              <c16:uniqueId val="{00000000-40AF-4D1E-B311-C7CF2F91397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40AF-4D1E-B311-C7CF2F91397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3C-40C5-B33A-57F378BE0EB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3C-40C5-B33A-57F378BE0EB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4F-4629-B208-9700405715B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4F-4629-B208-9700405715B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E6-48EB-99F3-97208B29E91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E6-48EB-99F3-97208B29E91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A0-4772-903D-7C7DC877066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A0-4772-903D-7C7DC877066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166.98</c:v>
                </c:pt>
                <c:pt idx="1">
                  <c:v>174.49</c:v>
                </c:pt>
                <c:pt idx="2">
                  <c:v>181.71</c:v>
                </c:pt>
                <c:pt idx="3">
                  <c:v>194.44</c:v>
                </c:pt>
                <c:pt idx="4">
                  <c:v>299.87</c:v>
                </c:pt>
              </c:numCache>
            </c:numRef>
          </c:val>
          <c:extLst>
            <c:ext xmlns:c16="http://schemas.microsoft.com/office/drawing/2014/chart" uri="{C3380CC4-5D6E-409C-BE32-E72D297353CC}">
              <c16:uniqueId val="{00000000-9CB9-4C46-8EE3-635253CEA4E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9CB9-4C46-8EE3-635253CEA4E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89.63</c:v>
                </c:pt>
                <c:pt idx="1">
                  <c:v>80.010000000000005</c:v>
                </c:pt>
                <c:pt idx="2">
                  <c:v>87.21</c:v>
                </c:pt>
                <c:pt idx="3">
                  <c:v>84.1</c:v>
                </c:pt>
                <c:pt idx="4">
                  <c:v>75.34</c:v>
                </c:pt>
              </c:numCache>
            </c:numRef>
          </c:val>
          <c:extLst>
            <c:ext xmlns:c16="http://schemas.microsoft.com/office/drawing/2014/chart" uri="{C3380CC4-5D6E-409C-BE32-E72D297353CC}">
              <c16:uniqueId val="{00000000-AE0E-425C-AAB3-960C7B77CE8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AE0E-425C-AAB3-960C7B77CE8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224.75</c:v>
                </c:pt>
                <c:pt idx="1">
                  <c:v>252.3</c:v>
                </c:pt>
                <c:pt idx="2">
                  <c:v>231.4</c:v>
                </c:pt>
                <c:pt idx="3">
                  <c:v>240.03</c:v>
                </c:pt>
                <c:pt idx="4">
                  <c:v>236.75</c:v>
                </c:pt>
              </c:numCache>
            </c:numRef>
          </c:val>
          <c:extLst>
            <c:ext xmlns:c16="http://schemas.microsoft.com/office/drawing/2014/chart" uri="{C3380CC4-5D6E-409C-BE32-E72D297353CC}">
              <c16:uniqueId val="{00000000-C9BC-4990-95F6-E500C952E2B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C9BC-4990-95F6-E500C952E2B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静岡県　熱海市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D4</v>
      </c>
      <c r="X8" s="79"/>
      <c r="Y8" s="79"/>
      <c r="Z8" s="79"/>
      <c r="AA8" s="79"/>
      <c r="AB8" s="79"/>
      <c r="AC8" s="79"/>
      <c r="AD8" s="79" t="str">
        <f>データ!$M$6</f>
        <v>非設置</v>
      </c>
      <c r="AE8" s="79"/>
      <c r="AF8" s="79"/>
      <c r="AG8" s="79"/>
      <c r="AH8" s="79"/>
      <c r="AI8" s="79"/>
      <c r="AJ8" s="79"/>
      <c r="AK8" s="2"/>
      <c r="AL8" s="73">
        <f>データ!$R$6</f>
        <v>36607</v>
      </c>
      <c r="AM8" s="73"/>
      <c r="AN8" s="73"/>
      <c r="AO8" s="73"/>
      <c r="AP8" s="73"/>
      <c r="AQ8" s="73"/>
      <c r="AR8" s="73"/>
      <c r="AS8" s="73"/>
      <c r="AT8" s="72">
        <f>データ!$S$6</f>
        <v>61.78</v>
      </c>
      <c r="AU8" s="72"/>
      <c r="AV8" s="72"/>
      <c r="AW8" s="72"/>
      <c r="AX8" s="72"/>
      <c r="AY8" s="72"/>
      <c r="AZ8" s="72"/>
      <c r="BA8" s="72"/>
      <c r="BB8" s="72">
        <f>データ!$T$6</f>
        <v>592.54</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0.5</v>
      </c>
      <c r="Q10" s="72"/>
      <c r="R10" s="72"/>
      <c r="S10" s="72"/>
      <c r="T10" s="72"/>
      <c r="U10" s="72"/>
      <c r="V10" s="72"/>
      <c r="W10" s="73">
        <f>データ!$Q$6</f>
        <v>3469</v>
      </c>
      <c r="X10" s="73"/>
      <c r="Y10" s="73"/>
      <c r="Z10" s="73"/>
      <c r="AA10" s="73"/>
      <c r="AB10" s="73"/>
      <c r="AC10" s="73"/>
      <c r="AD10" s="2"/>
      <c r="AE10" s="2"/>
      <c r="AF10" s="2"/>
      <c r="AG10" s="2"/>
      <c r="AH10" s="2"/>
      <c r="AI10" s="2"/>
      <c r="AJ10" s="2"/>
      <c r="AK10" s="2"/>
      <c r="AL10" s="73">
        <f>データ!$U$6</f>
        <v>181</v>
      </c>
      <c r="AM10" s="73"/>
      <c r="AN10" s="73"/>
      <c r="AO10" s="73"/>
      <c r="AP10" s="73"/>
      <c r="AQ10" s="73"/>
      <c r="AR10" s="73"/>
      <c r="AS10" s="73"/>
      <c r="AT10" s="72">
        <f>データ!$V$6</f>
        <v>0.44</v>
      </c>
      <c r="AU10" s="72"/>
      <c r="AV10" s="72"/>
      <c r="AW10" s="72"/>
      <c r="AX10" s="72"/>
      <c r="AY10" s="72"/>
      <c r="AZ10" s="72"/>
      <c r="BA10" s="72"/>
      <c r="BB10" s="72">
        <f>データ!$W$6</f>
        <v>411.36</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43</v>
      </c>
      <c r="O85" s="27" t="str">
        <f>データ!EN6</f>
        <v>【0.56】</v>
      </c>
    </row>
  </sheetData>
  <sheetProtection algorithmName="SHA-512" hashValue="erUSIyhJIWP2OXA7wqEIJDKNNIO7n20E7qkye4JgHjNSioNnu5FEEAWS1doiBSkeLGCuTk3o2Z9tDtyN4Gz9uw==" saltValue="oxrajs3w7nfxIspgZPYJU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83" t="s">
        <v>53</v>
      </c>
      <c r="I3" s="84"/>
      <c r="J3" s="84"/>
      <c r="K3" s="84"/>
      <c r="L3" s="84"/>
      <c r="M3" s="84"/>
      <c r="N3" s="84"/>
      <c r="O3" s="84"/>
      <c r="P3" s="84"/>
      <c r="Q3" s="84"/>
      <c r="R3" s="84"/>
      <c r="S3" s="84"/>
      <c r="T3" s="84"/>
      <c r="U3" s="84"/>
      <c r="V3" s="84"/>
      <c r="W3" s="85"/>
      <c r="X3" s="89" t="s">
        <v>54</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55</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56</v>
      </c>
      <c r="B4" s="31"/>
      <c r="C4" s="31"/>
      <c r="D4" s="31"/>
      <c r="E4" s="31"/>
      <c r="F4" s="31"/>
      <c r="G4" s="31"/>
      <c r="H4" s="86"/>
      <c r="I4" s="87"/>
      <c r="J4" s="87"/>
      <c r="K4" s="87"/>
      <c r="L4" s="87"/>
      <c r="M4" s="87"/>
      <c r="N4" s="87"/>
      <c r="O4" s="87"/>
      <c r="P4" s="87"/>
      <c r="Q4" s="87"/>
      <c r="R4" s="87"/>
      <c r="S4" s="87"/>
      <c r="T4" s="87"/>
      <c r="U4" s="87"/>
      <c r="V4" s="87"/>
      <c r="W4" s="88"/>
      <c r="X4" s="82" t="s">
        <v>57</v>
      </c>
      <c r="Y4" s="82"/>
      <c r="Z4" s="82"/>
      <c r="AA4" s="82"/>
      <c r="AB4" s="82"/>
      <c r="AC4" s="82"/>
      <c r="AD4" s="82"/>
      <c r="AE4" s="82"/>
      <c r="AF4" s="82"/>
      <c r="AG4" s="82"/>
      <c r="AH4" s="82"/>
      <c r="AI4" s="82" t="s">
        <v>58</v>
      </c>
      <c r="AJ4" s="82"/>
      <c r="AK4" s="82"/>
      <c r="AL4" s="82"/>
      <c r="AM4" s="82"/>
      <c r="AN4" s="82"/>
      <c r="AO4" s="82"/>
      <c r="AP4" s="82"/>
      <c r="AQ4" s="82"/>
      <c r="AR4" s="82"/>
      <c r="AS4" s="82"/>
      <c r="AT4" s="82" t="s">
        <v>59</v>
      </c>
      <c r="AU4" s="82"/>
      <c r="AV4" s="82"/>
      <c r="AW4" s="82"/>
      <c r="AX4" s="82"/>
      <c r="AY4" s="82"/>
      <c r="AZ4" s="82"/>
      <c r="BA4" s="82"/>
      <c r="BB4" s="82"/>
      <c r="BC4" s="82"/>
      <c r="BD4" s="82"/>
      <c r="BE4" s="82" t="s">
        <v>60</v>
      </c>
      <c r="BF4" s="82"/>
      <c r="BG4" s="82"/>
      <c r="BH4" s="82"/>
      <c r="BI4" s="82"/>
      <c r="BJ4" s="82"/>
      <c r="BK4" s="82"/>
      <c r="BL4" s="82"/>
      <c r="BM4" s="82"/>
      <c r="BN4" s="82"/>
      <c r="BO4" s="82"/>
      <c r="BP4" s="82" t="s">
        <v>61</v>
      </c>
      <c r="BQ4" s="82"/>
      <c r="BR4" s="82"/>
      <c r="BS4" s="82"/>
      <c r="BT4" s="82"/>
      <c r="BU4" s="82"/>
      <c r="BV4" s="82"/>
      <c r="BW4" s="82"/>
      <c r="BX4" s="82"/>
      <c r="BY4" s="82"/>
      <c r="BZ4" s="82"/>
      <c r="CA4" s="82" t="s">
        <v>62</v>
      </c>
      <c r="CB4" s="82"/>
      <c r="CC4" s="82"/>
      <c r="CD4" s="82"/>
      <c r="CE4" s="82"/>
      <c r="CF4" s="82"/>
      <c r="CG4" s="82"/>
      <c r="CH4" s="82"/>
      <c r="CI4" s="82"/>
      <c r="CJ4" s="82"/>
      <c r="CK4" s="82"/>
      <c r="CL4" s="82" t="s">
        <v>63</v>
      </c>
      <c r="CM4" s="82"/>
      <c r="CN4" s="82"/>
      <c r="CO4" s="82"/>
      <c r="CP4" s="82"/>
      <c r="CQ4" s="82"/>
      <c r="CR4" s="82"/>
      <c r="CS4" s="82"/>
      <c r="CT4" s="82"/>
      <c r="CU4" s="82"/>
      <c r="CV4" s="82"/>
      <c r="CW4" s="82" t="s">
        <v>64</v>
      </c>
      <c r="CX4" s="82"/>
      <c r="CY4" s="82"/>
      <c r="CZ4" s="82"/>
      <c r="DA4" s="82"/>
      <c r="DB4" s="82"/>
      <c r="DC4" s="82"/>
      <c r="DD4" s="82"/>
      <c r="DE4" s="82"/>
      <c r="DF4" s="82"/>
      <c r="DG4" s="82"/>
      <c r="DH4" s="82" t="s">
        <v>65</v>
      </c>
      <c r="DI4" s="82"/>
      <c r="DJ4" s="82"/>
      <c r="DK4" s="82"/>
      <c r="DL4" s="82"/>
      <c r="DM4" s="82"/>
      <c r="DN4" s="82"/>
      <c r="DO4" s="82"/>
      <c r="DP4" s="82"/>
      <c r="DQ4" s="82"/>
      <c r="DR4" s="82"/>
      <c r="DS4" s="82" t="s">
        <v>66</v>
      </c>
      <c r="DT4" s="82"/>
      <c r="DU4" s="82"/>
      <c r="DV4" s="82"/>
      <c r="DW4" s="82"/>
      <c r="DX4" s="82"/>
      <c r="DY4" s="82"/>
      <c r="DZ4" s="82"/>
      <c r="EA4" s="82"/>
      <c r="EB4" s="82"/>
      <c r="EC4" s="82"/>
      <c r="ED4" s="82" t="s">
        <v>67</v>
      </c>
      <c r="EE4" s="82"/>
      <c r="EF4" s="82"/>
      <c r="EG4" s="82"/>
      <c r="EH4" s="82"/>
      <c r="EI4" s="82"/>
      <c r="EJ4" s="82"/>
      <c r="EK4" s="82"/>
      <c r="EL4" s="82"/>
      <c r="EM4" s="82"/>
      <c r="EN4" s="82"/>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222054</v>
      </c>
      <c r="D6" s="34">
        <f t="shared" si="3"/>
        <v>47</v>
      </c>
      <c r="E6" s="34">
        <f t="shared" si="3"/>
        <v>1</v>
      </c>
      <c r="F6" s="34">
        <f t="shared" si="3"/>
        <v>0</v>
      </c>
      <c r="G6" s="34">
        <f t="shared" si="3"/>
        <v>0</v>
      </c>
      <c r="H6" s="34" t="str">
        <f t="shared" si="3"/>
        <v>静岡県　熱海市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0.5</v>
      </c>
      <c r="Q6" s="35">
        <f t="shared" si="3"/>
        <v>3469</v>
      </c>
      <c r="R6" s="35">
        <f t="shared" si="3"/>
        <v>36607</v>
      </c>
      <c r="S6" s="35">
        <f t="shared" si="3"/>
        <v>61.78</v>
      </c>
      <c r="T6" s="35">
        <f t="shared" si="3"/>
        <v>592.54</v>
      </c>
      <c r="U6" s="35">
        <f t="shared" si="3"/>
        <v>181</v>
      </c>
      <c r="V6" s="35">
        <f t="shared" si="3"/>
        <v>0.44</v>
      </c>
      <c r="W6" s="35">
        <f t="shared" si="3"/>
        <v>411.36</v>
      </c>
      <c r="X6" s="36">
        <f>IF(X7="",NA(),X7)</f>
        <v>96.16</v>
      </c>
      <c r="Y6" s="36">
        <f t="shared" ref="Y6:AG6" si="4">IF(Y7="",NA(),Y7)</f>
        <v>93.41</v>
      </c>
      <c r="Z6" s="36">
        <f t="shared" si="4"/>
        <v>92.5</v>
      </c>
      <c r="AA6" s="36">
        <f t="shared" si="4"/>
        <v>92.35</v>
      </c>
      <c r="AB6" s="36">
        <f t="shared" si="4"/>
        <v>86.1</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166.98</v>
      </c>
      <c r="BF6" s="36">
        <f t="shared" ref="BF6:BN6" si="7">IF(BF7="",NA(),BF7)</f>
        <v>174.49</v>
      </c>
      <c r="BG6" s="36">
        <f t="shared" si="7"/>
        <v>181.71</v>
      </c>
      <c r="BH6" s="36">
        <f t="shared" si="7"/>
        <v>194.44</v>
      </c>
      <c r="BI6" s="36">
        <f t="shared" si="7"/>
        <v>299.87</v>
      </c>
      <c r="BJ6" s="36">
        <f t="shared" si="7"/>
        <v>1510.14</v>
      </c>
      <c r="BK6" s="36">
        <f t="shared" si="7"/>
        <v>1595.62</v>
      </c>
      <c r="BL6" s="36">
        <f t="shared" si="7"/>
        <v>1302.33</v>
      </c>
      <c r="BM6" s="36">
        <f t="shared" si="7"/>
        <v>1274.21</v>
      </c>
      <c r="BN6" s="36">
        <f t="shared" si="7"/>
        <v>1183.92</v>
      </c>
      <c r="BO6" s="35" t="str">
        <f>IF(BO7="","",IF(BO7="-","【-】","【"&amp;SUBSTITUTE(TEXT(BO7,"#,##0.00"),"-","△")&amp;"】"))</f>
        <v>【1,084.05】</v>
      </c>
      <c r="BP6" s="36">
        <f>IF(BP7="",NA(),BP7)</f>
        <v>89.63</v>
      </c>
      <c r="BQ6" s="36">
        <f t="shared" ref="BQ6:BY6" si="8">IF(BQ7="",NA(),BQ7)</f>
        <v>80.010000000000005</v>
      </c>
      <c r="BR6" s="36">
        <f t="shared" si="8"/>
        <v>87.21</v>
      </c>
      <c r="BS6" s="36">
        <f t="shared" si="8"/>
        <v>84.1</v>
      </c>
      <c r="BT6" s="36">
        <f t="shared" si="8"/>
        <v>75.34</v>
      </c>
      <c r="BU6" s="36">
        <f t="shared" si="8"/>
        <v>22.67</v>
      </c>
      <c r="BV6" s="36">
        <f t="shared" si="8"/>
        <v>37.92</v>
      </c>
      <c r="BW6" s="36">
        <f t="shared" si="8"/>
        <v>40.89</v>
      </c>
      <c r="BX6" s="36">
        <f t="shared" si="8"/>
        <v>41.25</v>
      </c>
      <c r="BY6" s="36">
        <f t="shared" si="8"/>
        <v>42.5</v>
      </c>
      <c r="BZ6" s="35" t="str">
        <f>IF(BZ7="","",IF(BZ7="-","【-】","【"&amp;SUBSTITUTE(TEXT(BZ7,"#,##0.00"),"-","△")&amp;"】"))</f>
        <v>【53.46】</v>
      </c>
      <c r="CA6" s="36">
        <f>IF(CA7="",NA(),CA7)</f>
        <v>224.75</v>
      </c>
      <c r="CB6" s="36">
        <f t="shared" ref="CB6:CJ6" si="9">IF(CB7="",NA(),CB7)</f>
        <v>252.3</v>
      </c>
      <c r="CC6" s="36">
        <f t="shared" si="9"/>
        <v>231.4</v>
      </c>
      <c r="CD6" s="36">
        <f t="shared" si="9"/>
        <v>240.03</v>
      </c>
      <c r="CE6" s="36">
        <f t="shared" si="9"/>
        <v>236.75</v>
      </c>
      <c r="CF6" s="36">
        <f t="shared" si="9"/>
        <v>789.62</v>
      </c>
      <c r="CG6" s="36">
        <f t="shared" si="9"/>
        <v>423.18</v>
      </c>
      <c r="CH6" s="36">
        <f t="shared" si="9"/>
        <v>383.2</v>
      </c>
      <c r="CI6" s="36">
        <f t="shared" si="9"/>
        <v>383.25</v>
      </c>
      <c r="CJ6" s="36">
        <f t="shared" si="9"/>
        <v>377.72</v>
      </c>
      <c r="CK6" s="35" t="str">
        <f>IF(CK7="","",IF(CK7="-","【-】","【"&amp;SUBSTITUTE(TEXT(CK7,"#,##0.00"),"-","△")&amp;"】"))</f>
        <v>【300.47】</v>
      </c>
      <c r="CL6" s="36">
        <f>IF(CL7="",NA(),CL7)</f>
        <v>40.98</v>
      </c>
      <c r="CM6" s="36">
        <f t="shared" ref="CM6:CU6" si="10">IF(CM7="",NA(),CM7)</f>
        <v>37.18</v>
      </c>
      <c r="CN6" s="36">
        <f t="shared" si="10"/>
        <v>36.36</v>
      </c>
      <c r="CO6" s="36">
        <f t="shared" si="10"/>
        <v>35.76</v>
      </c>
      <c r="CP6" s="36">
        <f t="shared" si="10"/>
        <v>34.11</v>
      </c>
      <c r="CQ6" s="36">
        <f t="shared" si="10"/>
        <v>48.7</v>
      </c>
      <c r="CR6" s="36">
        <f t="shared" si="10"/>
        <v>46.9</v>
      </c>
      <c r="CS6" s="36">
        <f t="shared" si="10"/>
        <v>47.95</v>
      </c>
      <c r="CT6" s="36">
        <f t="shared" si="10"/>
        <v>48.26</v>
      </c>
      <c r="CU6" s="36">
        <f t="shared" si="10"/>
        <v>48.01</v>
      </c>
      <c r="CV6" s="35" t="str">
        <f>IF(CV7="","",IF(CV7="-","【-】","【"&amp;SUBSTITUTE(TEXT(CV7,"#,##0.00"),"-","△")&amp;"】"))</f>
        <v>【54.90】</v>
      </c>
      <c r="CW6" s="36">
        <f>IF(CW7="",NA(),CW7)</f>
        <v>90.11</v>
      </c>
      <c r="CX6" s="36">
        <f t="shared" ref="CX6:DF6" si="11">IF(CX7="",NA(),CX7)</f>
        <v>99.67</v>
      </c>
      <c r="CY6" s="36">
        <f t="shared" si="11"/>
        <v>99.78</v>
      </c>
      <c r="CZ6" s="36">
        <f t="shared" si="11"/>
        <v>98</v>
      </c>
      <c r="DA6" s="36">
        <f t="shared" si="11"/>
        <v>99.34</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222054</v>
      </c>
      <c r="D7" s="38">
        <v>47</v>
      </c>
      <c r="E7" s="38">
        <v>1</v>
      </c>
      <c r="F7" s="38">
        <v>0</v>
      </c>
      <c r="G7" s="38">
        <v>0</v>
      </c>
      <c r="H7" s="38" t="s">
        <v>97</v>
      </c>
      <c r="I7" s="38" t="s">
        <v>98</v>
      </c>
      <c r="J7" s="38" t="s">
        <v>99</v>
      </c>
      <c r="K7" s="38" t="s">
        <v>100</v>
      </c>
      <c r="L7" s="38" t="s">
        <v>101</v>
      </c>
      <c r="M7" s="38" t="s">
        <v>102</v>
      </c>
      <c r="N7" s="39" t="s">
        <v>103</v>
      </c>
      <c r="O7" s="39" t="s">
        <v>104</v>
      </c>
      <c r="P7" s="39">
        <v>0.5</v>
      </c>
      <c r="Q7" s="39">
        <v>3469</v>
      </c>
      <c r="R7" s="39">
        <v>36607</v>
      </c>
      <c r="S7" s="39">
        <v>61.78</v>
      </c>
      <c r="T7" s="39">
        <v>592.54</v>
      </c>
      <c r="U7" s="39">
        <v>181</v>
      </c>
      <c r="V7" s="39">
        <v>0.44</v>
      </c>
      <c r="W7" s="39">
        <v>411.36</v>
      </c>
      <c r="X7" s="39">
        <v>96.16</v>
      </c>
      <c r="Y7" s="39">
        <v>93.41</v>
      </c>
      <c r="Z7" s="39">
        <v>92.5</v>
      </c>
      <c r="AA7" s="39">
        <v>92.35</v>
      </c>
      <c r="AB7" s="39">
        <v>86.1</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166.98</v>
      </c>
      <c r="BF7" s="39">
        <v>174.49</v>
      </c>
      <c r="BG7" s="39">
        <v>181.71</v>
      </c>
      <c r="BH7" s="39">
        <v>194.44</v>
      </c>
      <c r="BI7" s="39">
        <v>299.87</v>
      </c>
      <c r="BJ7" s="39">
        <v>1510.14</v>
      </c>
      <c r="BK7" s="39">
        <v>1595.62</v>
      </c>
      <c r="BL7" s="39">
        <v>1302.33</v>
      </c>
      <c r="BM7" s="39">
        <v>1274.21</v>
      </c>
      <c r="BN7" s="39">
        <v>1183.92</v>
      </c>
      <c r="BO7" s="39">
        <v>1084.05</v>
      </c>
      <c r="BP7" s="39">
        <v>89.63</v>
      </c>
      <c r="BQ7" s="39">
        <v>80.010000000000005</v>
      </c>
      <c r="BR7" s="39">
        <v>87.21</v>
      </c>
      <c r="BS7" s="39">
        <v>84.1</v>
      </c>
      <c r="BT7" s="39">
        <v>75.34</v>
      </c>
      <c r="BU7" s="39">
        <v>22.67</v>
      </c>
      <c r="BV7" s="39">
        <v>37.92</v>
      </c>
      <c r="BW7" s="39">
        <v>40.89</v>
      </c>
      <c r="BX7" s="39">
        <v>41.25</v>
      </c>
      <c r="BY7" s="39">
        <v>42.5</v>
      </c>
      <c r="BZ7" s="39">
        <v>53.46</v>
      </c>
      <c r="CA7" s="39">
        <v>224.75</v>
      </c>
      <c r="CB7" s="39">
        <v>252.3</v>
      </c>
      <c r="CC7" s="39">
        <v>231.4</v>
      </c>
      <c r="CD7" s="39">
        <v>240.03</v>
      </c>
      <c r="CE7" s="39">
        <v>236.75</v>
      </c>
      <c r="CF7" s="39">
        <v>789.62</v>
      </c>
      <c r="CG7" s="39">
        <v>423.18</v>
      </c>
      <c r="CH7" s="39">
        <v>383.2</v>
      </c>
      <c r="CI7" s="39">
        <v>383.25</v>
      </c>
      <c r="CJ7" s="39">
        <v>377.72</v>
      </c>
      <c r="CK7" s="39">
        <v>300.47000000000003</v>
      </c>
      <c r="CL7" s="39">
        <v>40.98</v>
      </c>
      <c r="CM7" s="39">
        <v>37.18</v>
      </c>
      <c r="CN7" s="39">
        <v>36.36</v>
      </c>
      <c r="CO7" s="39">
        <v>35.76</v>
      </c>
      <c r="CP7" s="39">
        <v>34.11</v>
      </c>
      <c r="CQ7" s="39">
        <v>48.7</v>
      </c>
      <c r="CR7" s="39">
        <v>46.9</v>
      </c>
      <c r="CS7" s="39">
        <v>47.95</v>
      </c>
      <c r="CT7" s="39">
        <v>48.26</v>
      </c>
      <c r="CU7" s="39">
        <v>48.01</v>
      </c>
      <c r="CV7" s="39">
        <v>54.9</v>
      </c>
      <c r="CW7" s="39">
        <v>90.11</v>
      </c>
      <c r="CX7" s="39">
        <v>99.67</v>
      </c>
      <c r="CY7" s="39">
        <v>99.78</v>
      </c>
      <c r="CZ7" s="39">
        <v>98</v>
      </c>
      <c r="DA7" s="39">
        <v>99.34</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113</v>
      </c>
      <c r="D13" t="s">
        <v>113</v>
      </c>
      <c r="E13" t="s">
        <v>112</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atami</cp:lastModifiedBy>
  <cp:lastPrinted>2021-01-13T01:04:33Z</cp:lastPrinted>
  <dcterms:created xsi:type="dcterms:W3CDTF">2020-12-04T02:21:00Z</dcterms:created>
  <dcterms:modified xsi:type="dcterms:W3CDTF">2021-01-13T02:50:11Z</dcterms:modified>
  <cp:category/>
</cp:coreProperties>
</file>