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t1953\Desktop\【1_18〆切】公営企業に係る「経営比較分析表」の公表について(1_29（金）厳守)\02 下水道事業\法非適用\"/>
    </mc:Choice>
  </mc:AlternateContent>
  <workbookProtection workbookAlgorithmName="SHA-512" workbookHashValue="kEJ35y9YmIX/ifEhbSSfgQYeuVq4gF+L/NpkPgrk5PQtLe/znSV7qu9Wbw3B6pDRegaVx9Jeu8kqnbyEVIr5fA==" workbookSaltValue="dqcqzCSPRwF72elSm0Kkzw==" workbookSpinCount="100000" lockStructure="1"/>
  <bookViews>
    <workbookView xWindow="0" yWindow="0" windowWidth="20490" windowHeight="75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<sst xmlns="http://schemas.openxmlformats.org/spreadsheetml/2006/main" count="236" uniqueCount="119">
  <si>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</si>
  <si>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</si>
  <si>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</si>
  <si>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</si>
  <si>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</si>
  <si>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</si>
  <si>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</si>
  <si>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</si>
  <si>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</si>
  <si>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</si>
  <si>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</si>
  <si>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</si>
  <si>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</si>
  <si>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</si>
  <si>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</si>
  <si>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</si>
  <si>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</si>
  <si>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</si>
  <si>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</si>
  <si>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</si>
  <si>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</si>
  <si>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</si>
  <si>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</si>
  <si>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</si>
  <si>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</si>
  <si>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</si>
  <si>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</si>
  <si>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</si>
  <si>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</si>
  <si>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</si>
  <si>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</si>
  <si>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</si>
  <si>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</si>
  <si>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</si>
  <si>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</si>
  <si>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</si>
  <si>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</si>
  <si>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</si>
  <si>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</si>
  <si>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</si>
  <si>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</si>
  <si>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</si>
  <si>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</si>
  <si>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</si>
  <si>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</si>
  <si>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</si>
  <si>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</si>
  <si>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</si>
  <si>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</si>
  <si>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</si>
  <si>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</si>
  <si>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</si>
  <si>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</si>
  <si>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</si>
  <si>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</si>
  <si>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</si>
  <si>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</si>
  <si>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</si>
  <si>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</si>
  <si>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</si>
  <si>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</si>
  <si>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</si>
  <si>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</si>
  <si>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</si>
  <si>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</si>
  <si>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</si>
  <si>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</si>
  <si>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</si>
  <si>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</si>
  <si>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</si>
  <si>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</si>
  <si>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</si>
  <si>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</si>
  <si>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</si>
  <si>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</si>
  <si>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</si>
  <si>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</si>
  <si>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</si>
  <si>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</si>
  <si>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</si>
  <si>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</si>
  <si>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</si>
  <si>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</si>
  <si>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</si>
  <si>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</si>
  <si>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</si>
  <si>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</si>
  <si>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</si>
  <si>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</si>
  <si>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</si>
  <si>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</si>
  <si>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</si>
  <si>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</si>
  <si>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</si>
  <si>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</si>
  <si>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</si>
  <si>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</si>
  <si>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熱海市</t>
  </si>
  <si>
    <t>法非適用</t>
  </si>
  <si>
    <t>下水道事業</t>
  </si>
  <si>
    <t>漁業集落排水</t>
  </si>
  <si>
    <t>H3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</si>
  <si>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</si>
  <si>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</si>
  <si>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</si>
  <si>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</si>
  <si>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</si>
  <si>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</si>
  <si>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</si>
  <si>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</si>
  <si>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</si>
  <si>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</si>
  <si>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</si>
  <si>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</si>
  <si>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</si>
  <si>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</si>
  <si>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r>
      <t>　平成19年4月の供用開始から</t>
    </r>
    <r>
      <rPr>
        <sz val="11"/>
        <color rgb="FFFF0000"/>
        <rFont val="ＭＳ ゴシック"/>
        <family val="3"/>
        <charset val="128"/>
      </rPr>
      <t>令和元</t>
    </r>
    <r>
      <rPr>
        <sz val="11"/>
        <color theme="1"/>
        <rFont val="ＭＳ ゴシック"/>
        <family val="3"/>
        <charset val="128"/>
      </rPr>
      <t>年度末で</t>
    </r>
    <r>
      <rPr>
        <sz val="11"/>
        <color rgb="FFFF0000"/>
        <rFont val="ＭＳ ゴシック"/>
        <family val="3"/>
        <charset val="128"/>
      </rPr>
      <t>13</t>
    </r>
    <r>
      <rPr>
        <sz val="11"/>
        <color theme="1"/>
        <rFont val="ＭＳ ゴシック"/>
        <family val="3"/>
        <charset val="128"/>
      </rPr>
      <t>年経過、施設や管渠は比較的新しい状態にあるものの、相応の経年劣化が進行しつつある。
　管渠については“漁業集落排水”区域内の布設は供用開始当初において概ね完了していることから、供用開始後に新たな管渠整備がなく、「③管渠更新率」もゼロで推移している。
　</t>
    </r>
    <r>
      <rPr>
        <sz val="11"/>
        <color rgb="FFFF0000"/>
        <rFont val="ＭＳ ゴシック"/>
        <family val="3"/>
        <charset val="128"/>
      </rPr>
      <t>今後は、長期的視点に立った</t>
    </r>
    <r>
      <rPr>
        <sz val="11"/>
        <color theme="1"/>
        <rFont val="ＭＳ ゴシック"/>
        <family val="3"/>
        <charset val="128"/>
      </rPr>
      <t>計画的な維持管理は不可欠で</t>
    </r>
    <r>
      <rPr>
        <sz val="11"/>
        <color rgb="FFFF0000"/>
        <rFont val="ＭＳ ゴシック"/>
        <family val="3"/>
        <charset val="128"/>
      </rPr>
      <t>あることから、令和元(平成31)年度に策定した『機能保全計画』等をベースに、より計画的、効率的な施設等の維持管理を目指すものである。</t>
    </r>
    <rPh sb="15" eb="17">
      <t>レイワ</t>
    </rPh>
    <rPh sb="17" eb="18">
      <t>モト</t>
    </rPh>
    <rPh sb="150" eb="152">
      <t>コンゴ</t>
    </rPh>
    <rPh sb="154" eb="157">
      <t>チョウキテキ</t>
    </rPh>
    <rPh sb="157" eb="159">
      <t>シテン</t>
    </rPh>
    <rPh sb="160" eb="161">
      <t>タ</t>
    </rPh>
    <rPh sb="195" eb="197">
      <t>サクテイ</t>
    </rPh>
    <rPh sb="207" eb="208">
      <t>トウ</t>
    </rPh>
    <rPh sb="216" eb="219">
      <t>ケイカクテキ</t>
    </rPh>
    <rPh sb="220" eb="223">
      <t>コウリツテキ</t>
    </rPh>
    <rPh sb="224" eb="226">
      <t>シセツ</t>
    </rPh>
    <rPh sb="226" eb="227">
      <t>トウ</t>
    </rPh>
    <rPh sb="228" eb="230">
      <t>イジ</t>
    </rPh>
    <rPh sb="230" eb="232">
      <t>カンリ</t>
    </rPh>
    <rPh sb="233" eb="235">
      <t>メザ</t>
    </rPh>
    <phoneticPr fontId="4"/>
  </si>
  <si>
    <r>
      <t>　本特別会計は“離島”という地域的特殊性、かつその離島の中で“漁業集落排水”という極めて限られた区域内における事業である。
　またその特殊性として“観光的要素”も勘案する必要があることから、使用量についてピーク時を見据えた設計が必要であり「⑦施設利用率」が全体的に低く推移していることも特徴である。
　本会計は会計規模が極めて小さいことから“前年度繰越金”も運用しながら経営健全化に注力しており、これを勘案すると「①収益的収支比率」は事実上100％以上で推移している状況である。
　「⑤経費回収率」</t>
    </r>
    <r>
      <rPr>
        <sz val="11"/>
        <rFont val="ＭＳ ゴシック"/>
        <family val="3"/>
        <charset val="128"/>
      </rPr>
      <t>及び「⑥汚水処理原価」について、施設経年劣化に伴い前年度と同じく修繕費等の維持管理費用が増加したことで、経費回収率が低く推移し、汚染処理原価についても前年度と同等に推移している。</t>
    </r>
    <r>
      <rPr>
        <sz val="11"/>
        <color theme="1"/>
        <rFont val="ＭＳ ゴシック"/>
        <family val="3"/>
        <charset val="128"/>
      </rPr>
      <t>また、歳入全体の約</t>
    </r>
    <r>
      <rPr>
        <sz val="11"/>
        <color rgb="FFFF0000"/>
        <rFont val="ＭＳ ゴシック"/>
        <family val="3"/>
        <charset val="128"/>
      </rPr>
      <t>73</t>
    </r>
    <r>
      <rPr>
        <sz val="11"/>
        <color theme="1"/>
        <rFont val="ＭＳ ゴシック"/>
        <family val="3"/>
        <charset val="128"/>
      </rPr>
      <t>％を“一般会計繰入金”により対応している状態である。
　“漁業集落排水”という限れらた区域内かつ「⑧水洗化率」100％の現状を勘案すると、これ以上の新規接続を望むことは困難な状況にあることから、今後も一般会計繰入金への依存度が高い状態で推移することが見込まれる。</t>
    </r>
    <r>
      <rPr>
        <sz val="11"/>
        <color rgb="FFFF0000"/>
        <rFont val="ＭＳ ゴシック"/>
        <family val="3"/>
        <charset val="128"/>
      </rPr>
      <t>今後は令和2年度に策定する『経営戦略』等をベースに、</t>
    </r>
    <r>
      <rPr>
        <sz val="11"/>
        <color theme="1"/>
        <rFont val="ＭＳ ゴシック"/>
        <family val="3"/>
        <charset val="128"/>
      </rPr>
      <t>より一層の経営健全化に注力し、少しでも一般会計繰入金に頼らない事業展開を目指すものである。</t>
    </r>
    <rPh sb="250" eb="251">
      <t>オヨ</t>
    </rPh>
    <rPh sb="266" eb="268">
      <t>シセツ</t>
    </rPh>
    <rPh sb="268" eb="270">
      <t>ケイネン</t>
    </rPh>
    <rPh sb="270" eb="272">
      <t>レッカ</t>
    </rPh>
    <rPh sb="273" eb="274">
      <t>トモナ</t>
    </rPh>
    <rPh sb="275" eb="277">
      <t>ゼンネン</t>
    </rPh>
    <rPh sb="277" eb="278">
      <t>ド</t>
    </rPh>
    <rPh sb="279" eb="280">
      <t>オナ</t>
    </rPh>
    <rPh sb="302" eb="304">
      <t>ケイヒ</t>
    </rPh>
    <rPh sb="304" eb="306">
      <t>カイシュウ</t>
    </rPh>
    <rPh sb="306" eb="307">
      <t>リツ</t>
    </rPh>
    <rPh sb="314" eb="316">
      <t>オセン</t>
    </rPh>
    <rPh sb="316" eb="318">
      <t>ショリ</t>
    </rPh>
    <rPh sb="318" eb="320">
      <t>ゲンカ</t>
    </rPh>
    <rPh sb="482" eb="484">
      <t>コンゴ</t>
    </rPh>
    <rPh sb="501" eb="502">
      <t>トウ</t>
    </rPh>
    <phoneticPr fontId="4"/>
  </si>
  <si>
    <r>
      <t>　“離島”かつ“漁業集落排水”という特殊要因から、一般会計繰入金に依存する事業が今後も続くものと見込まれる。さらに今後は施設や管渠の老朽化の進行</t>
    </r>
    <r>
      <rPr>
        <sz val="11"/>
        <rFont val="ＭＳ ゴシック"/>
        <family val="3"/>
        <charset val="128"/>
      </rPr>
      <t>に伴う修繕費等の維持管理費用の増加が見込まれることから、</t>
    </r>
    <r>
      <rPr>
        <sz val="11"/>
        <color rgb="FFFF0000"/>
        <rFont val="ＭＳ ゴシック"/>
        <family val="3"/>
        <charset val="128"/>
      </rPr>
      <t>令和元(平成31)年度に策定した『機能保全計画』に基づく計画的な維持管理を行い、令和２年度に策定する『経営戦略』に基づき、</t>
    </r>
    <r>
      <rPr>
        <sz val="11"/>
        <color theme="1"/>
        <rFont val="ＭＳ ゴシック"/>
        <family val="3"/>
        <charset val="128"/>
      </rPr>
      <t>経費削減をはじめとするより一層の経営努力により、少しでも</t>
    </r>
    <r>
      <rPr>
        <sz val="11"/>
        <rFont val="ＭＳ ゴシック"/>
        <family val="3"/>
        <charset val="128"/>
      </rPr>
      <t>一般会計</t>
    </r>
    <r>
      <rPr>
        <sz val="11"/>
        <color theme="1"/>
        <rFont val="ＭＳ ゴシック"/>
        <family val="3"/>
        <charset val="128"/>
      </rPr>
      <t>繰入金に依存しない事業展開を進めるよう注力していくものである。</t>
    </r>
    <rPh sb="73" eb="74">
      <t>トモナ</t>
    </rPh>
    <rPh sb="75" eb="77">
      <t>シュウゼン</t>
    </rPh>
    <rPh sb="90" eb="92">
      <t>ミコ</t>
    </rPh>
    <rPh sb="121" eb="123">
      <t>ケイカク</t>
    </rPh>
    <rPh sb="125" eb="126">
      <t>モト</t>
    </rPh>
    <rPh sb="128" eb="131">
      <t>ケイカクテキ</t>
    </rPh>
    <rPh sb="132" eb="134">
      <t>イジ</t>
    </rPh>
    <rPh sb="134" eb="136">
      <t>カンリ</t>
    </rPh>
    <rPh sb="137" eb="138">
      <t>オコナ</t>
    </rPh>
    <rPh sb="140" eb="142">
      <t>レイワ</t>
    </rPh>
    <rPh sb="143" eb="145">
      <t>ネンド</t>
    </rPh>
    <rPh sb="146" eb="148">
      <t>サクテイ</t>
    </rPh>
    <rPh sb="151" eb="153">
      <t>ケイエイ</t>
    </rPh>
    <rPh sb="153" eb="155">
      <t>センリャク</t>
    </rPh>
    <rPh sb="157" eb="158">
      <t>モト</t>
    </rPh>
    <rPh sb="189" eb="191">
      <t>イッパン</t>
    </rPh>
    <rPh sb="191" eb="193">
      <t>カイケイ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</si>
</sst>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152-48CC-92E7-8B89B88DA09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0.1</c:v>
                </c:pt>
                <c:pt idx="1">
                  <c:v>0</c:v>
                </c:pt>
                <c:pt idx="2">
                  <c:v>0</c:v>
                </c:pt>
                <c:pt idx="3" formatCode="#,##0.00;&quot;△&quot;#,##0.00;&quot;-&quot;">
                  <c:v>0.26</c:v>
                </c:pt>
                <c:pt idx="4" formatCode="#,##0.00;&quot;△&quot;#,##0.00;&quot;-&quot;">
                  <c:v>0.04</c:v>
                </c:pt>
              </c:numCache>
            </c:numRef>
          </c:val>
          <c:smooth val="0"/>
          <c:extLst>
            <c:ext xmlns:c16="http://schemas.microsoft.com/office/drawing/2014/chart" uri="{C3380CC4-5D6E-409C-BE32-E72D297353CC}">
              <c16:uniqueId val="{00000001-7152-48CC-92E7-8B89B88DA09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11.81</c:v>
                </c:pt>
                <c:pt idx="1">
                  <c:v>12.01</c:v>
                </c:pt>
                <c:pt idx="2">
                  <c:v>12.01</c:v>
                </c:pt>
                <c:pt idx="3">
                  <c:v>11.81</c:v>
                </c:pt>
                <c:pt idx="4">
                  <c:v>11.81</c:v>
                </c:pt>
              </c:numCache>
            </c:numRef>
          </c:val>
          <c:extLst>
            <c:ext xmlns:c16="http://schemas.microsoft.com/office/drawing/2014/chart" uri="{C3380CC4-5D6E-409C-BE32-E72D297353CC}">
              <c16:uniqueId val="{00000000-AF5D-48D7-B143-34B16AB08EF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29.28</c:v>
                </c:pt>
                <c:pt idx="1">
                  <c:v>29.4</c:v>
                </c:pt>
                <c:pt idx="2">
                  <c:v>29.8</c:v>
                </c:pt>
                <c:pt idx="3">
                  <c:v>29.43</c:v>
                </c:pt>
                <c:pt idx="4">
                  <c:v>26.7</c:v>
                </c:pt>
              </c:numCache>
            </c:numRef>
          </c:val>
          <c:smooth val="0"/>
          <c:extLst>
            <c:ext xmlns:c16="http://schemas.microsoft.com/office/drawing/2014/chart" uri="{C3380CC4-5D6E-409C-BE32-E72D297353CC}">
              <c16:uniqueId val="{00000001-AF5D-48D7-B143-34B16AB08EF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546-4854-A25F-EC52E4C182D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66.819999999999993</c:v>
                </c:pt>
                <c:pt idx="1">
                  <c:v>63.77</c:v>
                </c:pt>
                <c:pt idx="2">
                  <c:v>66.95</c:v>
                </c:pt>
                <c:pt idx="3">
                  <c:v>66.33</c:v>
                </c:pt>
                <c:pt idx="4">
                  <c:v>66.459999999999994</c:v>
                </c:pt>
              </c:numCache>
            </c:numRef>
          </c:val>
          <c:smooth val="0"/>
          <c:extLst>
            <c:ext xmlns:c16="http://schemas.microsoft.com/office/drawing/2014/chart" uri="{C3380CC4-5D6E-409C-BE32-E72D297353CC}">
              <c16:uniqueId val="{00000001-C546-4854-A25F-EC52E4C182D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99.81</c:v>
                </c:pt>
                <c:pt idx="1">
                  <c:v>100.06</c:v>
                </c:pt>
                <c:pt idx="2">
                  <c:v>99.77</c:v>
                </c:pt>
                <c:pt idx="3">
                  <c:v>100</c:v>
                </c:pt>
                <c:pt idx="4">
                  <c:v>134.94</c:v>
                </c:pt>
              </c:numCache>
            </c:numRef>
          </c:val>
          <c:extLst>
            <c:ext xmlns:c16="http://schemas.microsoft.com/office/drawing/2014/chart" uri="{C3380CC4-5D6E-409C-BE32-E72D297353CC}">
              <c16:uniqueId val="{00000000-2F0D-476B-ACC6-4636DFD2D64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F0D-476B-ACC6-4636DFD2D64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5D9-4D1E-8E93-24785ADABDE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5D9-4D1E-8E93-24785ADABDE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C1F-496C-A590-9B0C17DEA86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1F-496C-A590-9B0C17DEA86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167-41DB-9DEC-BB5EA02E8DC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67-41DB-9DEC-BB5EA02E8DC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502-447F-8DAC-F3FB87E242B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502-447F-8DAC-F3FB87E242B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DCA-4DD8-9DE9-42124C14A60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1451.54</c:v>
                </c:pt>
                <c:pt idx="1">
                  <c:v>1700.42</c:v>
                </c:pt>
                <c:pt idx="2">
                  <c:v>1491.92</c:v>
                </c:pt>
                <c:pt idx="3">
                  <c:v>1756.26</c:v>
                </c:pt>
                <c:pt idx="4">
                  <c:v>1864.29</c:v>
                </c:pt>
              </c:numCache>
            </c:numRef>
          </c:val>
          <c:smooth val="0"/>
          <c:extLst>
            <c:ext xmlns:c16="http://schemas.microsoft.com/office/drawing/2014/chart" uri="{C3380CC4-5D6E-409C-BE32-E72D297353CC}">
              <c16:uniqueId val="{00000001-BDCA-4DD8-9DE9-42124C14A60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37.880000000000003</c:v>
                </c:pt>
                <c:pt idx="1">
                  <c:v>39.51</c:v>
                </c:pt>
                <c:pt idx="2">
                  <c:v>23.59</c:v>
                </c:pt>
                <c:pt idx="3">
                  <c:v>23.18</c:v>
                </c:pt>
                <c:pt idx="4">
                  <c:v>34.130000000000003</c:v>
                </c:pt>
              </c:numCache>
            </c:numRef>
          </c:val>
          <c:extLst>
            <c:ext xmlns:c16="http://schemas.microsoft.com/office/drawing/2014/chart" uri="{C3380CC4-5D6E-409C-BE32-E72D297353CC}">
              <c16:uniqueId val="{00000000-C9B2-4DF8-A9A0-70BF1469D2B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33.58</c:v>
                </c:pt>
                <c:pt idx="1">
                  <c:v>34.51</c:v>
                </c:pt>
                <c:pt idx="2">
                  <c:v>46.77</c:v>
                </c:pt>
                <c:pt idx="3">
                  <c:v>45.78</c:v>
                </c:pt>
                <c:pt idx="4">
                  <c:v>51.32</c:v>
                </c:pt>
              </c:numCache>
            </c:numRef>
          </c:val>
          <c:smooth val="0"/>
          <c:extLst>
            <c:ext xmlns:c16="http://schemas.microsoft.com/office/drawing/2014/chart" uri="{C3380CC4-5D6E-409C-BE32-E72D297353CC}">
              <c16:uniqueId val="{00000001-C9B2-4DF8-A9A0-70BF1469D2B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639.14</c:v>
                </c:pt>
                <c:pt idx="1">
                  <c:v>615.49</c:v>
                </c:pt>
                <c:pt idx="2">
                  <c:v>1032.93</c:v>
                </c:pt>
                <c:pt idx="3">
                  <c:v>1068.3399999999999</c:v>
                </c:pt>
                <c:pt idx="4">
                  <c:v>736.78</c:v>
                </c:pt>
              </c:numCache>
            </c:numRef>
          </c:val>
          <c:extLst>
            <c:ext xmlns:c16="http://schemas.microsoft.com/office/drawing/2014/chart" uri="{C3380CC4-5D6E-409C-BE32-E72D297353CC}">
              <c16:uniqueId val="{00000000-44A9-4F3F-A533-E9DDCD2E49B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514.39</c:v>
                </c:pt>
                <c:pt idx="1">
                  <c:v>476.11</c:v>
                </c:pt>
                <c:pt idx="2">
                  <c:v>348.75</c:v>
                </c:pt>
                <c:pt idx="3">
                  <c:v>367.7</c:v>
                </c:pt>
                <c:pt idx="4">
                  <c:v>329.91</c:v>
                </c:pt>
              </c:numCache>
            </c:numRef>
          </c:val>
          <c:smooth val="0"/>
          <c:extLst>
            <c:ext xmlns:c16="http://schemas.microsoft.com/office/drawing/2014/chart" uri="{C3380CC4-5D6E-409C-BE32-E72D297353CC}">
              <c16:uniqueId val="{00000001-44A9-4F3F-A533-E9DDCD2E49B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【379.91】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6" zoomScale="75" zoomScaleNormal="75" workbookViewId="0">
      <selection activeCell="CI74" sqref="CI7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静岡県　熱海市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漁業集落排水</v>
      </c>
      <c r="Q8" s="49"/>
      <c r="R8" s="49"/>
      <c r="S8" s="49"/>
      <c r="T8" s="49"/>
      <c r="U8" s="49"/>
      <c r="V8" s="49"/>
      <c r="W8" s="49" t="str">
        <f>データ!L6</f>
        <v>H3</v>
      </c>
      <c r="X8" s="49"/>
      <c r="Y8" s="49"/>
      <c r="Z8" s="49"/>
      <c r="AA8" s="49"/>
      <c r="AB8" s="49"/>
      <c r="AC8" s="49"/>
      <c r="AD8" s="50" t="str">
        <f>データ!$M$6</f>
        <v>非設置</v>
      </c>
      <c r="AE8" s="50"/>
      <c r="AF8" s="50"/>
      <c r="AG8" s="50"/>
      <c r="AH8" s="50"/>
      <c r="AI8" s="50"/>
      <c r="AJ8" s="50"/>
      <c r="AK8" s="3"/>
      <c r="AL8" s="51">
        <f>データ!S6</f>
        <v>36607</v>
      </c>
      <c r="AM8" s="51"/>
      <c r="AN8" s="51"/>
      <c r="AO8" s="51"/>
      <c r="AP8" s="51"/>
      <c r="AQ8" s="51"/>
      <c r="AR8" s="51"/>
      <c r="AS8" s="51"/>
      <c r="AT8" s="46">
        <f>データ!T6</f>
        <v>61.78</v>
      </c>
      <c r="AU8" s="46"/>
      <c r="AV8" s="46"/>
      <c r="AW8" s="46"/>
      <c r="AX8" s="46"/>
      <c r="AY8" s="46"/>
      <c r="AZ8" s="46"/>
      <c r="BA8" s="46"/>
      <c r="BB8" s="46">
        <f>データ!U6</f>
        <v>592.54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0.37</v>
      </c>
      <c r="Q10" s="46"/>
      <c r="R10" s="46"/>
      <c r="S10" s="46"/>
      <c r="T10" s="46"/>
      <c r="U10" s="46"/>
      <c r="V10" s="46"/>
      <c r="W10" s="46">
        <f>データ!Q6</f>
        <v>100.96</v>
      </c>
      <c r="X10" s="46"/>
      <c r="Y10" s="46"/>
      <c r="Z10" s="46"/>
      <c r="AA10" s="46"/>
      <c r="AB10" s="46"/>
      <c r="AC10" s="46"/>
      <c r="AD10" s="51">
        <f>データ!R6</f>
        <v>4150</v>
      </c>
      <c r="AE10" s="51"/>
      <c r="AF10" s="51"/>
      <c r="AG10" s="51"/>
      <c r="AH10" s="51"/>
      <c r="AI10" s="51"/>
      <c r="AJ10" s="51"/>
      <c r="AK10" s="2"/>
      <c r="AL10" s="51">
        <f>データ!V6</f>
        <v>133</v>
      </c>
      <c r="AM10" s="51"/>
      <c r="AN10" s="51"/>
      <c r="AO10" s="51"/>
      <c r="AP10" s="51"/>
      <c r="AQ10" s="51"/>
      <c r="AR10" s="51"/>
      <c r="AS10" s="51"/>
      <c r="AT10" s="46">
        <f>データ!W6</f>
        <v>0.11</v>
      </c>
      <c r="AU10" s="46"/>
      <c r="AV10" s="46"/>
      <c r="AW10" s="46"/>
      <c r="AX10" s="46"/>
      <c r="AY10" s="46"/>
      <c r="AZ10" s="46"/>
      <c r="BA10" s="46"/>
      <c r="BB10" s="46">
        <f>データ!X6</f>
        <v>1209.0899999999999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【953.26】</v>
      </c>
      <c r="I86" s="26" t="str">
        <f>データ!CA6</f>
        <v>【45.31】</v>
      </c>
      <c r="J86" s="26" t="str">
        <f>データ!CL6</f>
        <v>【379.91】</v>
      </c>
      <c r="K86" s="26" t="str">
        <f>データ!CW6</f>
        <v>【33.67】</v>
      </c>
      <c r="L86" s="26" t="str">
        <f>データ!DH6</f>
        <v>【79.94】</v>
      </c>
      <c r="M86" s="26" t="s">
        <v>43</v>
      </c>
      <c r="N86" s="26" t="s">
        <v>43</v>
      </c>
      <c r="O86" s="26" t="str">
        <f>データ!EO6</f>
        <v>【0.01】</v>
      </c>
    </row>
  </sheetData>
  <sheetProtection algorithmName="SHA-512" hashValue="Qp+FBzaTLSBqZC9ITH1EqMLCxH7KQm5mDOxBQaHqr2DhR3sg6P7n626B5fPSO9IBlIpp3SV17JekOu3zKX3dVA==" saltValue="Jqn5Dlzr5rOV8mH+pZ3kt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222054</v>
      </c>
      <c r="D6" s="33">
        <f t="shared" si="3"/>
        <v>47</v>
      </c>
      <c r="E6" s="33">
        <f t="shared" si="3"/>
        <v>17</v>
      </c>
      <c r="F6" s="33">
        <f t="shared" si="3"/>
        <v>6</v>
      </c>
      <c r="G6" s="33">
        <f t="shared" si="3"/>
        <v>0</v>
      </c>
      <c r="H6" s="33" t="str">
        <f t="shared" si="3"/>
        <v>静岡県　熱海市</v>
      </c>
      <c r="I6" s="33" t="str">
        <f t="shared" si="3"/>
        <v>法非適用</v>
      </c>
      <c r="J6" s="33" t="str">
        <f t="shared" si="3"/>
        <v>下水道事業</v>
      </c>
      <c r="K6" s="33" t="str">
        <f t="shared" si="3"/>
        <v>漁業集落排水</v>
      </c>
      <c r="L6" s="33" t="str">
        <f t="shared" si="3"/>
        <v>H3</v>
      </c>
      <c r="M6" s="33" t="str">
        <f t="shared" si="3"/>
        <v>非設置</v>
      </c>
      <c r="N6" s="34" t="str">
        <f t="shared" si="3"/>
        <v>-</v>
      </c>
      <c r="O6" s="34" t="str">
        <f t="shared" si="3"/>
        <v>該当数値なし</v>
      </c>
      <c r="P6" s="34">
        <f t="shared" si="3"/>
        <v>0.37</v>
      </c>
      <c r="Q6" s="34">
        <f t="shared" si="3"/>
        <v>100.96</v>
      </c>
      <c r="R6" s="34">
        <f t="shared" si="3"/>
        <v>4150</v>
      </c>
      <c r="S6" s="34">
        <f t="shared" si="3"/>
        <v>36607</v>
      </c>
      <c r="T6" s="34">
        <f t="shared" si="3"/>
        <v>61.78</v>
      </c>
      <c r="U6" s="34">
        <f t="shared" si="3"/>
        <v>592.54</v>
      </c>
      <c r="V6" s="34">
        <f t="shared" si="3"/>
        <v>133</v>
      </c>
      <c r="W6" s="34">
        <f t="shared" si="3"/>
        <v>0.11</v>
      </c>
      <c r="X6" s="34">
        <f t="shared" si="3"/>
        <v>1209.0899999999999</v>
      </c>
      <c r="Y6" s="35">
        <f>IF(Y7="",NA(),Y7)</f>
        <v>99.81</v>
      </c>
      <c r="Z6" s="35">
        <f t="shared" ref="Z6:AH6" si="4">IF(Z7="",NA(),Z7)</f>
        <v>100.06</v>
      </c>
      <c r="AA6" s="35">
        <f t="shared" si="4"/>
        <v>99.77</v>
      </c>
      <c r="AB6" s="35">
        <f t="shared" si="4"/>
        <v>100</v>
      </c>
      <c r="AC6" s="35">
        <f t="shared" si="4"/>
        <v>134.94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1451.54</v>
      </c>
      <c r="BL6" s="35">
        <f t="shared" si="7"/>
        <v>1700.42</v>
      </c>
      <c r="BM6" s="35">
        <f t="shared" si="7"/>
        <v>1491.92</v>
      </c>
      <c r="BN6" s="35">
        <f t="shared" si="7"/>
        <v>1756.26</v>
      </c>
      <c r="BO6" s="35">
        <f t="shared" si="7"/>
        <v>1864.29</v>
      </c>
      <c r="BP6" s="34" t="str">
        <f>IF(BP7="","",IF(BP7="-","【-】","【"&amp;SUBSTITUTE(TEXT(BP7,"#,##0.00"),"-","△")&amp;"】"))</f>
        <v>【953.26】</v>
      </c>
      <c r="BQ6" s="35">
        <f>IF(BQ7="",NA(),BQ7)</f>
        <v>37.880000000000003</v>
      </c>
      <c r="BR6" s="35">
        <f t="shared" ref="BR6:BZ6" si="8">IF(BR7="",NA(),BR7)</f>
        <v>39.51</v>
      </c>
      <c r="BS6" s="35">
        <f t="shared" si="8"/>
        <v>23.59</v>
      </c>
      <c r="BT6" s="35">
        <f t="shared" si="8"/>
        <v>23.18</v>
      </c>
      <c r="BU6" s="35">
        <f t="shared" si="8"/>
        <v>34.130000000000003</v>
      </c>
      <c r="BV6" s="35">
        <f t="shared" si="8"/>
        <v>33.58</v>
      </c>
      <c r="BW6" s="35">
        <f t="shared" si="8"/>
        <v>34.51</v>
      </c>
      <c r="BX6" s="35">
        <f t="shared" si="8"/>
        <v>46.77</v>
      </c>
      <c r="BY6" s="35">
        <f t="shared" si="8"/>
        <v>45.78</v>
      </c>
      <c r="BZ6" s="35">
        <f t="shared" si="8"/>
        <v>51.32</v>
      </c>
      <c r="CA6" s="34" t="str">
        <f>IF(CA7="","",IF(CA7="-","【-】","【"&amp;SUBSTITUTE(TEXT(CA7,"#,##0.00"),"-","△")&amp;"】"))</f>
        <v>【45.31】</v>
      </c>
      <c r="CB6" s="35">
        <f>IF(CB7="",NA(),CB7)</f>
        <v>639.14</v>
      </c>
      <c r="CC6" s="35">
        <f t="shared" ref="CC6:CK6" si="9">IF(CC7="",NA(),CC7)</f>
        <v>615.49</v>
      </c>
      <c r="CD6" s="35">
        <f t="shared" si="9"/>
        <v>1032.93</v>
      </c>
      <c r="CE6" s="35">
        <f t="shared" si="9"/>
        <v>1068.3399999999999</v>
      </c>
      <c r="CF6" s="35">
        <f t="shared" si="9"/>
        <v>736.78</v>
      </c>
      <c r="CG6" s="35">
        <f t="shared" si="9"/>
        <v>514.39</v>
      </c>
      <c r="CH6" s="35">
        <f t="shared" si="9"/>
        <v>476.11</v>
      </c>
      <c r="CI6" s="35">
        <f t="shared" si="9"/>
        <v>348.75</v>
      </c>
      <c r="CJ6" s="35">
        <f t="shared" si="9"/>
        <v>367.7</v>
      </c>
      <c r="CK6" s="35">
        <f t="shared" si="9"/>
        <v>329.91</v>
      </c>
      <c r="CL6" s="34" t="str">
        <f>IF(CL7="","",IF(CL7="-","【-】","【"&amp;SUBSTITUTE(TEXT(CL7,"#,##0.00"),"-","△")&amp;"】"))</f>
        <v>【379.91】</v>
      </c>
      <c r="CM6" s="35">
        <f>IF(CM7="",NA(),CM7)</f>
        <v>11.81</v>
      </c>
      <c r="CN6" s="35">
        <f t="shared" ref="CN6:CV6" si="10">IF(CN7="",NA(),CN7)</f>
        <v>12.01</v>
      </c>
      <c r="CO6" s="35">
        <f t="shared" si="10"/>
        <v>12.01</v>
      </c>
      <c r="CP6" s="35">
        <f t="shared" si="10"/>
        <v>11.81</v>
      </c>
      <c r="CQ6" s="35">
        <f t="shared" si="10"/>
        <v>11.81</v>
      </c>
      <c r="CR6" s="35">
        <f t="shared" si="10"/>
        <v>29.28</v>
      </c>
      <c r="CS6" s="35">
        <f t="shared" si="10"/>
        <v>29.4</v>
      </c>
      <c r="CT6" s="35">
        <f t="shared" si="10"/>
        <v>29.8</v>
      </c>
      <c r="CU6" s="35">
        <f t="shared" si="10"/>
        <v>29.43</v>
      </c>
      <c r="CV6" s="35">
        <f t="shared" si="10"/>
        <v>26.7</v>
      </c>
      <c r="CW6" s="34" t="str">
        <f>IF(CW7="","",IF(CW7="-","【-】","【"&amp;SUBSTITUTE(TEXT(CW7,"#,##0.00"),"-","△")&amp;"】"))</f>
        <v>【33.67】</v>
      </c>
      <c r="CX6" s="35">
        <f>IF(CX7="",NA(),CX7)</f>
        <v>100</v>
      </c>
      <c r="CY6" s="35">
        <f t="shared" ref="CY6:DG6" si="11">IF(CY7="",NA(),CY7)</f>
        <v>100</v>
      </c>
      <c r="CZ6" s="35">
        <f t="shared" si="11"/>
        <v>100</v>
      </c>
      <c r="DA6" s="35">
        <f t="shared" si="11"/>
        <v>100</v>
      </c>
      <c r="DB6" s="35">
        <f t="shared" si="11"/>
        <v>100</v>
      </c>
      <c r="DC6" s="35">
        <f t="shared" si="11"/>
        <v>66.819999999999993</v>
      </c>
      <c r="DD6" s="35">
        <f t="shared" si="11"/>
        <v>63.77</v>
      </c>
      <c r="DE6" s="35">
        <f t="shared" si="11"/>
        <v>66.95</v>
      </c>
      <c r="DF6" s="35">
        <f t="shared" si="11"/>
        <v>66.33</v>
      </c>
      <c r="DG6" s="35">
        <f t="shared" si="11"/>
        <v>66.459999999999994</v>
      </c>
      <c r="DH6" s="34" t="str">
        <f>IF(DH7="","",IF(DH7="-","【-】","【"&amp;SUBSTITUTE(TEXT(DH7,"#,##0.00"),"-","△")&amp;"】"))</f>
        <v>【79.94】</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4">
        <f t="shared" si="14"/>
        <v>0</v>
      </c>
      <c r="EL6" s="34">
        <f t="shared" si="14"/>
        <v>0</v>
      </c>
      <c r="EM6" s="35">
        <f t="shared" si="14"/>
        <v>0.26</v>
      </c>
      <c r="EN6" s="35">
        <f t="shared" si="14"/>
        <v>0.04</v>
      </c>
      <c r="EO6" s="34" t="str">
        <f>IF(EO7="","",IF(EO7="-","【-】","【"&amp;SUBSTITUTE(TEXT(EO7,"#,##0.00"),"-","△")&amp;"】"))</f>
        <v>【0.01】</v>
      </c>
    </row>
    <row r="7" spans="1:145" s="36" customFormat="1" x14ac:dyDescent="0.15">
      <c r="A7" s="28"/>
      <c r="B7" s="37">
        <v>2019</v>
      </c>
      <c r="C7" s="37">
        <v>222054</v>
      </c>
      <c r="D7" s="37">
        <v>47</v>
      </c>
      <c r="E7" s="37">
        <v>17</v>
      </c>
      <c r="F7" s="37">
        <v>6</v>
      </c>
      <c r="G7" s="37">
        <v>0</v>
      </c>
      <c r="H7" s="37" t="s">
        <v>97</v>
      </c>
      <c r="I7" s="37" t="s">
        <v>98</v>
      </c>
      <c r="J7" s="37" t="s">
        <v>99</v>
      </c>
      <c r="K7" s="37" t="s">
        <v>100</v>
      </c>
      <c r="L7" s="37" t="s">
        <v>101</v>
      </c>
      <c r="M7" s="37" t="s">
        <v>102</v>
      </c>
      <c r="N7" s="38" t="s">
        <v>103</v>
      </c>
      <c r="O7" s="38" t="s">
        <v>104</v>
      </c>
      <c r="P7" s="38">
        <v>0.37</v>
      </c>
      <c r="Q7" s="38">
        <v>100.96</v>
      </c>
      <c r="R7" s="38">
        <v>4150</v>
      </c>
      <c r="S7" s="38">
        <v>36607</v>
      </c>
      <c r="T7" s="38">
        <v>61.78</v>
      </c>
      <c r="U7" s="38">
        <v>592.54</v>
      </c>
      <c r="V7" s="38">
        <v>133</v>
      </c>
      <c r="W7" s="38">
        <v>0.11</v>
      </c>
      <c r="X7" s="38">
        <v>1209.0899999999999</v>
      </c>
      <c r="Y7" s="38">
        <v>99.81</v>
      </c>
      <c r="Z7" s="38">
        <v>100.06</v>
      </c>
      <c r="AA7" s="38">
        <v>99.77</v>
      </c>
      <c r="AB7" s="38">
        <v>100</v>
      </c>
      <c r="AC7" s="38">
        <v>134.94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1451.54</v>
      </c>
      <c r="BL7" s="38">
        <v>1700.42</v>
      </c>
      <c r="BM7" s="38">
        <v>1491.92</v>
      </c>
      <c r="BN7" s="38">
        <v>1756.26</v>
      </c>
      <c r="BO7" s="38">
        <v>1864.29</v>
      </c>
      <c r="BP7" s="38">
        <v>953.26</v>
      </c>
      <c r="BQ7" s="38">
        <v>37.880000000000003</v>
      </c>
      <c r="BR7" s="38">
        <v>39.51</v>
      </c>
      <c r="BS7" s="38">
        <v>23.59</v>
      </c>
      <c r="BT7" s="38">
        <v>23.18</v>
      </c>
      <c r="BU7" s="38">
        <v>34.130000000000003</v>
      </c>
      <c r="BV7" s="38">
        <v>33.58</v>
      </c>
      <c r="BW7" s="38">
        <v>34.51</v>
      </c>
      <c r="BX7" s="38">
        <v>46.77</v>
      </c>
      <c r="BY7" s="38">
        <v>45.78</v>
      </c>
      <c r="BZ7" s="38">
        <v>51.32</v>
      </c>
      <c r="CA7" s="38">
        <v>45.31</v>
      </c>
      <c r="CB7" s="38">
        <v>639.14</v>
      </c>
      <c r="CC7" s="38">
        <v>615.49</v>
      </c>
      <c r="CD7" s="38">
        <v>1032.93</v>
      </c>
      <c r="CE7" s="38">
        <v>1068.3399999999999</v>
      </c>
      <c r="CF7" s="38">
        <v>736.78</v>
      </c>
      <c r="CG7" s="38">
        <v>514.39</v>
      </c>
      <c r="CH7" s="38">
        <v>476.11</v>
      </c>
      <c r="CI7" s="38">
        <v>348.75</v>
      </c>
      <c r="CJ7" s="38">
        <v>367.7</v>
      </c>
      <c r="CK7" s="38">
        <v>329.91</v>
      </c>
      <c r="CL7" s="38">
        <v>379.91</v>
      </c>
      <c r="CM7" s="38">
        <v>11.81</v>
      </c>
      <c r="CN7" s="38">
        <v>12.01</v>
      </c>
      <c r="CO7" s="38">
        <v>12.01</v>
      </c>
      <c r="CP7" s="38">
        <v>11.81</v>
      </c>
      <c r="CQ7" s="38">
        <v>11.81</v>
      </c>
      <c r="CR7" s="38">
        <v>29.28</v>
      </c>
      <c r="CS7" s="38">
        <v>29.4</v>
      </c>
      <c r="CT7" s="38">
        <v>29.8</v>
      </c>
      <c r="CU7" s="38">
        <v>29.43</v>
      </c>
      <c r="CV7" s="38">
        <v>26.7</v>
      </c>
      <c r="CW7" s="38">
        <v>33.67</v>
      </c>
      <c r="CX7" s="38">
        <v>100</v>
      </c>
      <c r="CY7" s="38">
        <v>100</v>
      </c>
      <c r="CZ7" s="38">
        <v>100</v>
      </c>
      <c r="DA7" s="38">
        <v>100</v>
      </c>
      <c r="DB7" s="38">
        <v>100</v>
      </c>
      <c r="DC7" s="38">
        <v>66.819999999999993</v>
      </c>
      <c r="DD7" s="38">
        <v>63.77</v>
      </c>
      <c r="DE7" s="38">
        <v>66.95</v>
      </c>
      <c r="DF7" s="38">
        <v>66.33</v>
      </c>
      <c r="DG7" s="38">
        <v>66.459999999999994</v>
      </c>
      <c r="DH7" s="38">
        <v>79.94</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0</v>
      </c>
      <c r="EL7" s="38">
        <v>0</v>
      </c>
      <c r="EM7" s="38">
        <v>0.26</v>
      </c>
      <c r="EN7" s="38">
        <v>0.04</v>
      </c>
      <c r="EO7" s="38">
        <v>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atami</cp:lastModifiedBy>
  <cp:lastPrinted>2021-01-19T02:41:21Z</cp:lastPrinted>
  <dcterms:created xsi:type="dcterms:W3CDTF">2020-12-04T03:11:29Z</dcterms:created>
  <dcterms:modified xsi:type="dcterms:W3CDTF">2021-01-19T02:41:23Z</dcterms:modified>
  <cp:category/>
</cp:coreProperties>
</file>