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41001000\水道総務課共有\総務課\19 簡易水道\R02(水道事業へ統合)\照会・回答\21経営比較分析表の公表について　※依頼文等の資料は上水のフォルダに\"/>
    </mc:Choice>
  </mc:AlternateContent>
  <workbookProtection workbookAlgorithmName="SHA-512" workbookHashValue="5I7em85V1xMUDHCFAV0PhLJCe9NogO1ijrNw9WMqZ8m9M+CStS+zZGCADywIv6J+N/55mGlDg6ZoO3vrj9X0gw==" workbookSaltValue="A8+F38rrHKKBbyYjvwg7J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<sst xmlns="http://schemas.openxmlformats.org/spreadsheetml/2006/main" count="233" uniqueCount="117">
  <si>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</si>
  <si>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</si>
  <si>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</si>
  <si>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</si>
  <si>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</si>
  <si>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</si>
  <si>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</si>
  <si>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</si>
  <si>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</si>
  <si>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</si>
  <si>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</si>
  <si>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</si>
  <si>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</si>
  <si>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</si>
  <si>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</si>
  <si>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</si>
  <si>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</si>
  <si>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</si>
  <si>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</si>
  <si>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</si>
  <si>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</si>
  <si>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</si>
  <si>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</si>
  <si>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</si>
  <si>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</si>
  <si>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</si>
  <si>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</si>
  <si>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</si>
  <si>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</si>
  <si>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</si>
  <si>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</si>
  <si>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</si>
  <si>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</si>
  <si>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</si>
  <si>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</si>
  <si>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</si>
  <si>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</si>
  <si>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</si>
  <si>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</si>
  <si>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</si>
  <si>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</si>
  <si>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</si>
  <si>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</si>
  <si>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</si>
  <si>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</si>
  <si>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</si>
  <si>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</si>
  <si>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</si>
  <si>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</si>
  <si>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</si>
  <si>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</si>
  <si>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</si>
  <si>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</si>
  <si>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</si>
  <si>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</si>
  <si>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</si>
  <si>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</si>
  <si>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</si>
  <si>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</si>
  <si>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</si>
  <si>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</si>
  <si>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</si>
  <si>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</si>
  <si>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</si>
  <si>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</si>
  <si>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</si>
  <si>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</si>
  <si>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</si>
  <si>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</si>
  <si>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</si>
  <si>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</si>
  <si>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</si>
  <si>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</si>
  <si>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</si>
  <si>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</si>
  <si>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</si>
  <si>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</si>
  <si>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</si>
  <si>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</si>
  <si>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</si>
  <si>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</si>
  <si>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</si>
  <si>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</si>
  <si>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</si>
  <si>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</si>
  <si>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</si>
  <si>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</si>
  <si>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</si>
  <si>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</si>
  <si>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</si>
  <si>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</si>
  <si>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</si>
  <si>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</si>
  <si>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</si>
  <si>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</si>
  <si>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</si>
  <si>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</si>
  <si>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</si>
  <si>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</si>
  <si>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</si>
  <si>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</si>
  <si>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</si>
  <si>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</si>
  <si>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</si>
  <si>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</si>
  <si>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</si>
  <si>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</si>
  <si>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</si>
  <si>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</si>
  <si>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</si>
  <si>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</si>
  <si>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</si>
  <si>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</si>
  <si>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</si>
  <si>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特別会計のため、管路経年化率は示されていないが、昭和53年に整備している管路が多いことから、今後において計画的な管路更新が必要となってくる。</t>
    <phoneticPr fontId="4"/>
  </si>
  <si>
    <t>　井田地区の水道使用量は、観光客数で左右されており、さらに定住人口は、今後も減少し続けると見込まれるため、水道料金収入のみで維持管理に係る経費を賄うだけの増収は困難であると考える。
　住民生活に必要なサービスを安定的に続けるためには、経営の健全化、基盤強化の取り組みが必要となることから、井田簡易水道事業は、令和２年４月１日に水道事業へ統合した。
　今後は、令和２年度に策定した水道事業経営戦略に基づき、計画的な事業運営と安定的な経営を目指す。
　</t>
    <rPh sb="45" eb="47">
      <t>ミコ</t>
    </rPh>
    <rPh sb="154" eb="156">
      <t>レイワ</t>
    </rPh>
    <rPh sb="157" eb="158">
      <t>ネン</t>
    </rPh>
    <rPh sb="159" eb="160">
      <t>ガツ</t>
    </rPh>
    <rPh sb="161" eb="162">
      <t>ニチ</t>
    </rPh>
    <rPh sb="175" eb="177">
      <t>コンゴ</t>
    </rPh>
    <rPh sb="179" eb="181">
      <t>レイワ</t>
    </rPh>
    <rPh sb="182" eb="184">
      <t>ネンド</t>
    </rPh>
    <rPh sb="185" eb="187">
      <t>サクテイ</t>
    </rPh>
    <rPh sb="189" eb="191">
      <t>スイドウ</t>
    </rPh>
    <rPh sb="191" eb="193">
      <t>ジギョウ</t>
    </rPh>
    <rPh sb="193" eb="195">
      <t>ケイエイ</t>
    </rPh>
    <rPh sb="195" eb="197">
      <t>センリャク</t>
    </rPh>
    <rPh sb="198" eb="199">
      <t>モト</t>
    </rPh>
    <rPh sb="202" eb="205">
      <t>ケイカクテキ</t>
    </rPh>
    <rPh sb="206" eb="208">
      <t>ジギョウ</t>
    </rPh>
    <rPh sb="208" eb="210">
      <t>ウンエイ</t>
    </rPh>
    <rPh sb="211" eb="214">
      <t>アンテイテキ</t>
    </rPh>
    <rPh sb="215" eb="217">
      <t>ケイエイ</t>
    </rPh>
    <rPh sb="218" eb="220">
      <t>メザ</t>
    </rPh>
    <phoneticPr fontId="4"/>
  </si>
  <si>
    <t xml:space="preserve">  本市の簡易水道事業は、井田地区を給水区域としていて、令和元年度現在の給水人口は52人である。なお、井田簡易水道事業は、令和２年４月１日に水道事業へ統合し、これにより、令和元年度は打ち切り決算を行った。
  総収入と総費用の比較で表される「①収益的収支比率」は、類似団体平均値を上回っているものの、前年度と比較して減少した。これは、井田地区の主な産業が観光であるという地域性が影響し、観光客が減少したことにより給水収益が減少したことが主な要因である。
　給水収益に対する企業債残高の割合を示す「④企業債残高対給水収益比率」が大幅に増加した原因は、水道事業へ統合にあたり実施した水源地の設備更新について、その事業費に充当するために企業債の借入を行ったことによるものである。
　有収水量１㎥あたりの費用がいくらかを示す「⑥給水原価」は、前年度において、水道事業への統合に係る経費が増加したことにより一時的に増加し、その影響で、給水に係る経費がどの程度水道料金で賄えているかを表す「⑤料金回収率」が減少した。令和元年度においては、総費用が前年度の約３割であったため、「⑥給水原価」についても前年度の約３割となり、平成27年度～平成29年度と比較して微増となった。しかし、「⑤料金回収率」は平成27年度～平成29年度の数値に回復しておらず、給水収益の減少が影響しているものと考える。
　施設の規模が適正かを示す「⑦施設利用率」は、類似団体平均値を下回っている。これは、人口減少等の影響で配水量が減少していることが原因である。</t>
    <rPh sb="138" eb="139">
      <t>チ</t>
    </rPh>
    <rPh sb="150" eb="151">
      <t>ゼン</t>
    </rPh>
    <rPh sb="218" eb="219">
      <t>オモ</t>
    </rPh>
    <rPh sb="220" eb="222">
      <t>ヨウイン</t>
    </rPh>
    <rPh sb="367" eb="369">
      <t>ゼンネン</t>
    </rPh>
    <rPh sb="398" eb="401">
      <t>イチジテキ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</si>
</sst>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BD-44C3-BD2C-DA96CBE23C8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C2BD-44C3-BD2C-DA96CBE23C8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17.190000000000001</c:v>
                </c:pt>
                <c:pt idx="1">
                  <c:v>18.45</c:v>
                </c:pt>
                <c:pt idx="2">
                  <c:v>15.31</c:v>
                </c:pt>
                <c:pt idx="3">
                  <c:v>21.64</c:v>
                </c:pt>
                <c:pt idx="4">
                  <c:v>17.809999999999999</c:v>
                </c:pt>
              </c:numCache>
            </c:numRef>
          </c:val>
          <c:extLst>
            <c:ext xmlns:c16="http://schemas.microsoft.com/office/drawing/2014/chart" uri="{C3380CC4-5D6E-409C-BE32-E72D297353CC}">
              <c16:uniqueId val="{00000000-43BD-43CF-8F82-4E860C95DFD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3BD-43CF-8F82-4E860C95DFD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94.41</c:v>
                </c:pt>
                <c:pt idx="1">
                  <c:v>81.22</c:v>
                </c:pt>
                <c:pt idx="2">
                  <c:v>95.44</c:v>
                </c:pt>
                <c:pt idx="3">
                  <c:v>65.489999999999995</c:v>
                </c:pt>
                <c:pt idx="4">
                  <c:v>74.69</c:v>
                </c:pt>
              </c:numCache>
            </c:numRef>
          </c:val>
          <c:extLst>
            <c:ext xmlns:c16="http://schemas.microsoft.com/office/drawing/2014/chart" uri="{C3380CC4-5D6E-409C-BE32-E72D297353CC}">
              <c16:uniqueId val="{00000000-DA1D-436A-BD8E-9AC60287D7B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DA1D-436A-BD8E-9AC60287D7B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105.87</c:v>
                </c:pt>
                <c:pt idx="1">
                  <c:v>103.77</c:v>
                </c:pt>
                <c:pt idx="2">
                  <c:v>100.57</c:v>
                </c:pt>
                <c:pt idx="3">
                  <c:v>99.97</c:v>
                </c:pt>
                <c:pt idx="4">
                  <c:v>76.69</c:v>
                </c:pt>
              </c:numCache>
            </c:numRef>
          </c:val>
          <c:extLst>
            <c:ext xmlns:c16="http://schemas.microsoft.com/office/drawing/2014/chart" uri="{C3380CC4-5D6E-409C-BE32-E72D297353CC}">
              <c16:uniqueId val="{00000000-56F3-43B0-8D26-F2F731A29FD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56F3-43B0-8D26-F2F731A29FD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75-404F-B5A3-CCBDBD11644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75-404F-B5A3-CCBDBD11644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B3-40B4-BE2A-F54FDEF7E43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B3-40B4-BE2A-F54FDEF7E43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00-469D-AFC0-EC33C5365EA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00-469D-AFC0-EC33C5365EA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38-4BFB-AEFD-78C10D3735B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38-4BFB-AEFD-78C10D3735B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formatCode="#,##0.00;&quot;△&quot;#,##0.00;&quot;-&quot;">
                  <c:v>2864.64</c:v>
                </c:pt>
              </c:numCache>
            </c:numRef>
          </c:val>
          <c:extLst>
            <c:ext xmlns:c16="http://schemas.microsoft.com/office/drawing/2014/chart" uri="{C3380CC4-5D6E-409C-BE32-E72D297353CC}">
              <c16:uniqueId val="{00000000-D287-4B15-A038-9FA86C9C7DC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D287-4B15-A038-9FA86C9C7DC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47</c:v>
                </c:pt>
                <c:pt idx="1">
                  <c:v>44.66</c:v>
                </c:pt>
                <c:pt idx="2">
                  <c:v>43.52</c:v>
                </c:pt>
                <c:pt idx="3">
                  <c:v>9.25</c:v>
                </c:pt>
                <c:pt idx="4">
                  <c:v>26.55</c:v>
                </c:pt>
              </c:numCache>
            </c:numRef>
          </c:val>
          <c:extLst>
            <c:ext xmlns:c16="http://schemas.microsoft.com/office/drawing/2014/chart" uri="{C3380CC4-5D6E-409C-BE32-E72D297353CC}">
              <c16:uniqueId val="{00000000-25D1-4D08-B2E3-8003C9193F2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25D1-4D08-B2E3-8003C9193F2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211</c:v>
                </c:pt>
                <c:pt idx="1">
                  <c:v>247.49</c:v>
                </c:pt>
                <c:pt idx="2">
                  <c:v>279.44</c:v>
                </c:pt>
                <c:pt idx="3">
                  <c:v>1207.6400000000001</c:v>
                </c:pt>
                <c:pt idx="4">
                  <c:v>368.73</c:v>
                </c:pt>
              </c:numCache>
            </c:numRef>
          </c:val>
          <c:extLst>
            <c:ext xmlns:c16="http://schemas.microsoft.com/office/drawing/2014/chart" uri="{C3380CC4-5D6E-409C-BE32-E72D297353CC}">
              <c16:uniqueId val="{00000000-0C24-4DFE-B0C2-B1E919146A4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0C24-4DFE-B0C2-B1E919146A4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21" zoomScaleNormal="100" workbookViewId="0">
      <selection activeCell="CA29" sqref="CA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沼津市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194869</v>
      </c>
      <c r="AM8" s="51"/>
      <c r="AN8" s="51"/>
      <c r="AO8" s="51"/>
      <c r="AP8" s="51"/>
      <c r="AQ8" s="51"/>
      <c r="AR8" s="51"/>
      <c r="AS8" s="51"/>
      <c r="AT8" s="47">
        <f>データ!$S$6</f>
        <v>186.96</v>
      </c>
      <c r="AU8" s="47"/>
      <c r="AV8" s="47"/>
      <c r="AW8" s="47"/>
      <c r="AX8" s="47"/>
      <c r="AY8" s="47"/>
      <c r="AZ8" s="47"/>
      <c r="BA8" s="47"/>
      <c r="BB8" s="47">
        <f>データ!$T$6</f>
        <v>1042.3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0.03</v>
      </c>
      <c r="Q10" s="47"/>
      <c r="R10" s="47"/>
      <c r="S10" s="47"/>
      <c r="T10" s="47"/>
      <c r="U10" s="47"/>
      <c r="V10" s="47"/>
      <c r="W10" s="51">
        <f>データ!$Q$6</f>
        <v>1610</v>
      </c>
      <c r="X10" s="51"/>
      <c r="Y10" s="51"/>
      <c r="Z10" s="51"/>
      <c r="AA10" s="51"/>
      <c r="AB10" s="51"/>
      <c r="AC10" s="51"/>
      <c r="AD10" s="2"/>
      <c r="AE10" s="2"/>
      <c r="AF10" s="2"/>
      <c r="AG10" s="2"/>
      <c r="AH10" s="2"/>
      <c r="AI10" s="2"/>
      <c r="AJ10" s="2"/>
      <c r="AK10" s="2"/>
      <c r="AL10" s="51">
        <f>データ!$U$6</f>
        <v>52</v>
      </c>
      <c r="AM10" s="51"/>
      <c r="AN10" s="51"/>
      <c r="AO10" s="51"/>
      <c r="AP10" s="51"/>
      <c r="AQ10" s="51"/>
      <c r="AR10" s="51"/>
      <c r="AS10" s="51"/>
      <c r="AT10" s="47">
        <f>データ!$V$6</f>
        <v>0.04</v>
      </c>
      <c r="AU10" s="47"/>
      <c r="AV10" s="47"/>
      <c r="AW10" s="47"/>
      <c r="AX10" s="47"/>
      <c r="AY10" s="47"/>
      <c r="AZ10" s="47"/>
      <c r="BA10" s="47"/>
      <c r="BB10" s="47">
        <f>データ!$W$6</f>
        <v>1300</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0oFrovwNs32O1qx1yqx2euY4Oe3VwGrMlMsoTiFfyFVTL5kTf5SCBt7MWaqjVd99wGJN7rVR8fc4KVVCS3sMgQ==" saltValue="74lAkCpOPpFjPe2t56hD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222038</v>
      </c>
      <c r="D6" s="34">
        <f t="shared" si="3"/>
        <v>47</v>
      </c>
      <c r="E6" s="34">
        <f t="shared" si="3"/>
        <v>1</v>
      </c>
      <c r="F6" s="34">
        <f t="shared" si="3"/>
        <v>0</v>
      </c>
      <c r="G6" s="34">
        <f t="shared" si="3"/>
        <v>0</v>
      </c>
      <c r="H6" s="34" t="str">
        <f t="shared" si="3"/>
        <v>静岡県　沼津市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0.03</v>
      </c>
      <c r="Q6" s="35">
        <f t="shared" si="3"/>
        <v>1610</v>
      </c>
      <c r="R6" s="35">
        <f t="shared" si="3"/>
        <v>194869</v>
      </c>
      <c r="S6" s="35">
        <f t="shared" si="3"/>
        <v>186.96</v>
      </c>
      <c r="T6" s="35">
        <f t="shared" si="3"/>
        <v>1042.3</v>
      </c>
      <c r="U6" s="35">
        <f t="shared" si="3"/>
        <v>52</v>
      </c>
      <c r="V6" s="35">
        <f t="shared" si="3"/>
        <v>0.04</v>
      </c>
      <c r="W6" s="35">
        <f t="shared" si="3"/>
        <v>1300</v>
      </c>
      <c r="X6" s="36">
        <f>IF(X7="",NA(),X7)</f>
        <v>105.87</v>
      </c>
      <c r="Y6" s="36">
        <f t="shared" ref="Y6:AG6" si="4">IF(Y7="",NA(),Y7)</f>
        <v>103.77</v>
      </c>
      <c r="Z6" s="36">
        <f t="shared" si="4"/>
        <v>100.57</v>
      </c>
      <c r="AA6" s="36">
        <f t="shared" si="4"/>
        <v>99.97</v>
      </c>
      <c r="AB6" s="36">
        <f t="shared" si="4"/>
        <v>76.69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6">
        <f t="shared" si="7"/>
        <v>2864.64</v>
      </c>
      <c r="BJ6" s="36">
        <f t="shared" si="7"/>
        <v>1510.14</v>
      </c>
      <c r="BK6" s="36">
        <f t="shared" si="7"/>
        <v>1595.62</v>
      </c>
      <c r="BL6" s="36">
        <f t="shared" si="7"/>
        <v>1302.33</v>
      </c>
      <c r="BM6" s="36">
        <f t="shared" si="7"/>
        <v>1274.21</v>
      </c>
      <c r="BN6" s="36">
        <f t="shared" si="7"/>
        <v>1183.92</v>
      </c>
      <c r="BO6" s="35" t="str">
        <f>IF(BO7="","",IF(BO7="-","【-】","【"&amp;SUBSTITUTE(TEXT(BO7,"#,##0.00"),"-","△")&amp;"】"))</f>
        <v>【1,084.05】</v>
      </c>
      <c r="BP6" s="36">
        <f>IF(BP7="",NA(),BP7)</f>
        <v>47</v>
      </c>
      <c r="BQ6" s="36">
        <f t="shared" ref="BQ6:BY6" si="8">IF(BQ7="",NA(),BQ7)</f>
        <v>44.66</v>
      </c>
      <c r="BR6" s="36">
        <f t="shared" si="8"/>
        <v>43.52</v>
      </c>
      <c r="BS6" s="36">
        <f t="shared" si="8"/>
        <v>9.25</v>
      </c>
      <c r="BT6" s="36">
        <f t="shared" si="8"/>
        <v>26.55</v>
      </c>
      <c r="BU6" s="36">
        <f t="shared" si="8"/>
        <v>22.67</v>
      </c>
      <c r="BV6" s="36">
        <f t="shared" si="8"/>
        <v>37.92</v>
      </c>
      <c r="BW6" s="36">
        <f t="shared" si="8"/>
        <v>40.89</v>
      </c>
      <c r="BX6" s="36">
        <f t="shared" si="8"/>
        <v>41.25</v>
      </c>
      <c r="BY6" s="36">
        <f t="shared" si="8"/>
        <v>42.5</v>
      </c>
      <c r="BZ6" s="35" t="str">
        <f>IF(BZ7="","",IF(BZ7="-","【-】","【"&amp;SUBSTITUTE(TEXT(BZ7,"#,##0.00"),"-","△")&amp;"】"))</f>
        <v>【53.46】</v>
      </c>
      <c r="CA6" s="36">
        <f>IF(CA7="",NA(),CA7)</f>
        <v>211</v>
      </c>
      <c r="CB6" s="36">
        <f t="shared" ref="CB6:CJ6" si="9">IF(CB7="",NA(),CB7)</f>
        <v>247.49</v>
      </c>
      <c r="CC6" s="36">
        <f t="shared" si="9"/>
        <v>279.44</v>
      </c>
      <c r="CD6" s="36">
        <f t="shared" si="9"/>
        <v>1207.6400000000001</v>
      </c>
      <c r="CE6" s="36">
        <f t="shared" si="9"/>
        <v>368.73</v>
      </c>
      <c r="CF6" s="36">
        <f t="shared" si="9"/>
        <v>789.62</v>
      </c>
      <c r="CG6" s="36">
        <f t="shared" si="9"/>
        <v>423.18</v>
      </c>
      <c r="CH6" s="36">
        <f t="shared" si="9"/>
        <v>383.2</v>
      </c>
      <c r="CI6" s="36">
        <f t="shared" si="9"/>
        <v>383.25</v>
      </c>
      <c r="CJ6" s="36">
        <f t="shared" si="9"/>
        <v>377.72</v>
      </c>
      <c r="CK6" s="35" t="str">
        <f>IF(CK7="","",IF(CK7="-","【-】","【"&amp;SUBSTITUTE(TEXT(CK7,"#,##0.00"),"-","△")&amp;"】"))</f>
        <v>【300.47】</v>
      </c>
      <c r="CL6" s="36">
        <f>IF(CL7="",NA(),CL7)</f>
        <v>17.190000000000001</v>
      </c>
      <c r="CM6" s="36">
        <f t="shared" ref="CM6:CU6" si="10">IF(CM7="",NA(),CM7)</f>
        <v>18.45</v>
      </c>
      <c r="CN6" s="36">
        <f t="shared" si="10"/>
        <v>15.31</v>
      </c>
      <c r="CO6" s="36">
        <f t="shared" si="10"/>
        <v>21.64</v>
      </c>
      <c r="CP6" s="36">
        <f t="shared" si="10"/>
        <v>17.809999999999999</v>
      </c>
      <c r="CQ6" s="36">
        <f t="shared" si="10"/>
        <v>48.7</v>
      </c>
      <c r="CR6" s="36">
        <f t="shared" si="10"/>
        <v>46.9</v>
      </c>
      <c r="CS6" s="36">
        <f t="shared" si="10"/>
        <v>47.95</v>
      </c>
      <c r="CT6" s="36">
        <f t="shared" si="10"/>
        <v>48.26</v>
      </c>
      <c r="CU6" s="36">
        <f t="shared" si="10"/>
        <v>48.01</v>
      </c>
      <c r="CV6" s="35" t="str">
        <f>IF(CV7="","",IF(CV7="-","【-】","【"&amp;SUBSTITUTE(TEXT(CV7,"#,##0.00"),"-","△")&amp;"】"))</f>
        <v>【54.90】</v>
      </c>
      <c r="CW6" s="36">
        <f>IF(CW7="",NA(),CW7)</f>
        <v>94.41</v>
      </c>
      <c r="CX6" s="36">
        <f t="shared" ref="CX6:DF6" si="11">IF(CX7="",NA(),CX7)</f>
        <v>81.22</v>
      </c>
      <c r="CY6" s="36">
        <f t="shared" si="11"/>
        <v>95.44</v>
      </c>
      <c r="CZ6" s="36">
        <f t="shared" si="11"/>
        <v>65.489999999999995</v>
      </c>
      <c r="DA6" s="36">
        <f t="shared" si="11"/>
        <v>74.69</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222038</v>
      </c>
      <c r="D7" s="38">
        <v>47</v>
      </c>
      <c r="E7" s="38">
        <v>1</v>
      </c>
      <c r="F7" s="38">
        <v>0</v>
      </c>
      <c r="G7" s="38">
        <v>0</v>
      </c>
      <c r="H7" s="38" t="s">
        <v>96</v>
      </c>
      <c r="I7" s="38" t="s">
        <v>97</v>
      </c>
      <c r="J7" s="38" t="s">
        <v>98</v>
      </c>
      <c r="K7" s="38" t="s">
        <v>99</v>
      </c>
      <c r="L7" s="38" t="s">
        <v>100</v>
      </c>
      <c r="M7" s="38" t="s">
        <v>101</v>
      </c>
      <c r="N7" s="39" t="s">
        <v>102</v>
      </c>
      <c r="O7" s="39" t="s">
        <v>103</v>
      </c>
      <c r="P7" s="39">
        <v>0.03</v>
      </c>
      <c r="Q7" s="39">
        <v>1610</v>
      </c>
      <c r="R7" s="39">
        <v>194869</v>
      </c>
      <c r="S7" s="39">
        <v>186.96</v>
      </c>
      <c r="T7" s="39">
        <v>1042.3</v>
      </c>
      <c r="U7" s="39">
        <v>52</v>
      </c>
      <c r="V7" s="39">
        <v>0.04</v>
      </c>
      <c r="W7" s="39">
        <v>1300</v>
      </c>
      <c r="X7" s="39">
        <v>105.87</v>
      </c>
      <c r="Y7" s="39">
        <v>103.77</v>
      </c>
      <c r="Z7" s="39">
        <v>100.57</v>
      </c>
      <c r="AA7" s="39">
        <v>99.97</v>
      </c>
      <c r="AB7" s="39">
        <v>76.69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2864.64</v>
      </c>
      <c r="BJ7" s="39">
        <v>1510.14</v>
      </c>
      <c r="BK7" s="39">
        <v>1595.62</v>
      </c>
      <c r="BL7" s="39">
        <v>1302.33</v>
      </c>
      <c r="BM7" s="39">
        <v>1274.21</v>
      </c>
      <c r="BN7" s="39">
        <v>1183.92</v>
      </c>
      <c r="BO7" s="39">
        <v>1084.05</v>
      </c>
      <c r="BP7" s="39">
        <v>47</v>
      </c>
      <c r="BQ7" s="39">
        <v>44.66</v>
      </c>
      <c r="BR7" s="39">
        <v>43.52</v>
      </c>
      <c r="BS7" s="39">
        <v>9.25</v>
      </c>
      <c r="BT7" s="39">
        <v>26.55</v>
      </c>
      <c r="BU7" s="39">
        <v>22.67</v>
      </c>
      <c r="BV7" s="39">
        <v>37.92</v>
      </c>
      <c r="BW7" s="39">
        <v>40.89</v>
      </c>
      <c r="BX7" s="39">
        <v>41.25</v>
      </c>
      <c r="BY7" s="39">
        <v>42.5</v>
      </c>
      <c r="BZ7" s="39">
        <v>53.46</v>
      </c>
      <c r="CA7" s="39">
        <v>211</v>
      </c>
      <c r="CB7" s="39">
        <v>247.49</v>
      </c>
      <c r="CC7" s="39">
        <v>279.44</v>
      </c>
      <c r="CD7" s="39">
        <v>1207.6400000000001</v>
      </c>
      <c r="CE7" s="39">
        <v>368.73</v>
      </c>
      <c r="CF7" s="39">
        <v>789.62</v>
      </c>
      <c r="CG7" s="39">
        <v>423.18</v>
      </c>
      <c r="CH7" s="39">
        <v>383.2</v>
      </c>
      <c r="CI7" s="39">
        <v>383.25</v>
      </c>
      <c r="CJ7" s="39">
        <v>377.72</v>
      </c>
      <c r="CK7" s="39">
        <v>300.47000000000003</v>
      </c>
      <c r="CL7" s="39">
        <v>17.190000000000001</v>
      </c>
      <c r="CM7" s="39">
        <v>18.45</v>
      </c>
      <c r="CN7" s="39">
        <v>15.31</v>
      </c>
      <c r="CO7" s="39">
        <v>21.64</v>
      </c>
      <c r="CP7" s="39">
        <v>17.809999999999999</v>
      </c>
      <c r="CQ7" s="39">
        <v>48.7</v>
      </c>
      <c r="CR7" s="39">
        <v>46.9</v>
      </c>
      <c r="CS7" s="39">
        <v>47.95</v>
      </c>
      <c r="CT7" s="39">
        <v>48.26</v>
      </c>
      <c r="CU7" s="39">
        <v>48.01</v>
      </c>
      <c r="CV7" s="39">
        <v>54.9</v>
      </c>
      <c r="CW7" s="39">
        <v>94.41</v>
      </c>
      <c r="CX7" s="39">
        <v>81.22</v>
      </c>
      <c r="CY7" s="39">
        <v>95.44</v>
      </c>
      <c r="CZ7" s="39">
        <v>65.489999999999995</v>
      </c>
      <c r="DA7" s="39">
        <v>74.69</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2021-02-09T00:35:05Z</cp:lastPrinted>
  <dcterms:created xsi:type="dcterms:W3CDTF">2020-12-04T02:20:59Z</dcterms:created>
  <dcterms:modified xsi:type="dcterms:W3CDTF">2021-02-09T00:39:19Z</dcterms:modified>
  <cp:category/>
</cp:coreProperties>
</file>