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bbraR+0ZlQPmuE8B0PsEhgPgmYXsGFMT1umK64Msznzn4jiHPGeGH6qwZSx+/wsGboZj/gA1XBmb4TDWXRdKw==" workbookSaltValue="xTM6ka9A5HdRwnWL2qzmag==" workbookSpinCount="100000"/>
  <bookViews>
    <workbookView xWindow="0" yWindow="0" windowWidth="15360" windowHeight="7640"/>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<sst xmlns:r="http://schemas.openxmlformats.org/officeDocument/2006/relationships" xmlns="http://schemas.openxmlformats.org/spreadsheetml/2006/main" count="111" uniqueCount="111">
  <si>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</si>
  <si>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</si>
  <si>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</si>
  <si>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</si>
  <si>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</si>
  <si>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</si>
  <si>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</si>
  <si>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</si>
  <si>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</si>
  <si>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</si>
  <si>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</si>
  <si>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</si>
  <si>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</si>
  <si>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</si>
  <si>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</si>
  <si>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</si>
  <si>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</si>
  <si>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</si>
  <si>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</si>
  <si>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</si>
  <si>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</si>
  <si>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</si>
  <si>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</si>
  <si>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</si>
  <si>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</si>
  <si>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</si>
  <si>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</si>
  <si>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</si>
  <si>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</si>
  <si>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</si>
  <si>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</si>
  <si>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</si>
  <si>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</si>
  <si>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</si>
  <si>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</si>
  <si>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</si>
  <si>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</si>
  <si>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</si>
  <si>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</si>
  <si>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</si>
  <si>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</si>
  <si>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</si>
  <si>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</si>
  <si>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</si>
  <si>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</si>
  <si>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</si>
  <si>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</si>
  <si>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</si>
  <si>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</si>
  <si>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</si>
  <si>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</si>
  <si>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</si>
  <si>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</si>
  <si>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</si>
  <si>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</si>
  <si>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</si>
  <si>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</si>
  <si>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</si>
  <si>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</si>
  <si>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</si>
  <si>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</si>
  <si>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</si>
  <si>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</si>
  <si>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</si>
  <si>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</si>
  <si>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</si>
  <si>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</si>
  <si>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</si>
  <si>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</si>
  <si>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</si>
  <si>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</si>
  <si>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</si>
  <si>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</si>
  <si>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</si>
  <si>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</si>
  <si>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</si>
  <si>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</si>
  <si>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</si>
  <si>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</si>
  <si>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</si>
  <si>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</si>
  <si>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</si>
  <si>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</si>
  <si>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</si>
  <si>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</si>
  <si>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</si>
  <si>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</si>
  <si>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</si>
  <si>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</si>
  <si>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</si>
  <si>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</si>
  <si>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</si>
  <si>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</si>
  <si>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</si>
  <si>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</si>
  <si>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</si>
  <si>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焼津市</t>
  </si>
  <si>
    <t>法非適用</t>
  </si>
  <si>
    <t>下水道事業</t>
  </si>
  <si>
    <t>公共下水道</t>
  </si>
  <si>
    <t>Bc1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</si>
  <si>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</si>
  <si>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</si>
  <si>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</si>
  <si>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</si>
  <si>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</si>
  <si>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</si>
  <si>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</si>
  <si>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現在、汚水管渠の更新等の老朽化対策については未着手であるが、昭和47年度に整備を開始してから平成30年度で46年を経過し、初期に整備した管渠については法定耐用年数とされる50年に近づいているため、今後ストックマネジメント計画を策定し老朽化対策に着手する予定である。また、管渠の老朽化は、経年劣化以外の要因である通過交通による輪荷重や地盤等の影響を受けやすいため、毎年管内カメラ調査等を行い状況把握に努めている。
　類似団体においては老朽化対策に着手している団体もあるため、今後は本市においてもストックマネジメント計画に基づく計画的な改築・更新対策を図っていく。
なお、H28統計値は0.25となっているが、0.00の誤りである（管渠の新設を更新として計上したもの。）。</t>
    <rPh sb="287" eb="289">
      <t>トウケイ</t>
    </rPh>
    <phoneticPr fontId="1"/>
  </si>
  <si>
    <t>下水処理場はすでに長寿命化計画を策定しており、更新等老朽化対策に着手している。更新等行う中で、効率的な維持管理を行うための設備等を導入していく。
汚水管渠については、平成28年度に未普及対策に伴う公共下水道事業アクションプランを策定している。
公共下水道事業としては、令和元年度から公営企業会計の適用を開始している。今後も効果・効率的な事業運営を継続していくとともに、適正な使用料単価への改定を行うことができる環境を整備していく。
また、公共下水道事業を将来に渡る安定的事業として継続していくための基本計画である経営戦略を令和２年度までに策定し、計画的かつ合理的な経営活動を目指していくこととする。</t>
    <rPh sb="134" eb="136">
      <t>レイワ</t>
    </rPh>
    <rPh sb="151" eb="153">
      <t>カイシ</t>
    </rPh>
    <rPh sb="158" eb="160">
      <t>コンゴ</t>
    </rPh>
    <rPh sb="161" eb="163">
      <t>コウカ</t>
    </rPh>
    <rPh sb="164" eb="166">
      <t>コウリツ</t>
    </rPh>
    <rPh sb="170" eb="172">
      <t>ウンエイ</t>
    </rPh>
    <rPh sb="173" eb="175">
      <t>ケイゾク</t>
    </rPh>
    <rPh sb="230" eb="231">
      <t>ワタ</t>
    </rPh>
    <rPh sb="261" eb="263">
      <t>レイワ</t>
    </rPh>
    <phoneticPr fontId="1"/>
  </si>
  <si>
    <t>①地方債償還金は返済時期のピークであり経常費用は高く、使用料単価は類似団体平均よりも低いことから経常収益も低くなり、比率は100％に届いていない。H29にて一般会計からの繰入基準の見直しを図ったことにより、営業外収益が増加したことから比率は上昇している。
④事業開始から40年以上経過し、今後完済していく企業債が出てくるため企業債残高対事業規模比率は下がってくることが予想される。今後は施設建設から更新事業へシフトしていくこととなるが、企業債発行は続けていくこととなるので計画的な事業運営は不可欠である。
⑤比率が100％に満たない部分は一般会計からの繰入金を充てている状況にある。汚水処理費の縮減と使用料収入の増収に努める必要がある。H30にて下水道使用料改定を行っているが、H30は打ち切り決算のため全額を収入計上していないことから前年並みの指標となっていると思われる。事業の安定経営のためにも100％を目指すよう、引き続き料金改定に対する取り組みは必要である。
⑥汚水処理原価は高い数値であることから、維持管理費と償還金の縮減に努めていく必要がある。
⑦処理場施設としては、豪雨等増水量時においても対処可能な処理能力を有している必要がある。しかしながら、施設能力の有効活用を意識し、遊休資産を抱えることがないような事業運営の検討は必要である。なお、H30統計値は計上漏れのため0となっているが、正しくは52.6の誤りである。
⑧比率は微増傾向である。個別的な普及活動は継続していくが、大幅増は見込めない状況である。</t>
    <rPh sb="1" eb="4">
      <t>チホウサイ</t>
    </rPh>
    <rPh sb="4" eb="7">
      <t>ショウカンキン</t>
    </rPh>
    <rPh sb="8" eb="10">
      <t>ヘンサイ</t>
    </rPh>
    <rPh sb="10" eb="12">
      <t>ジキ</t>
    </rPh>
    <rPh sb="19" eb="21">
      <t>ケイジョウ</t>
    </rPh>
    <rPh sb="21" eb="23">
      <t>ヒヨウ</t>
    </rPh>
    <rPh sb="24" eb="25">
      <t>タカ</t>
    </rPh>
    <rPh sb="27" eb="30">
      <t>シヨウリョウ</t>
    </rPh>
    <rPh sb="30" eb="32">
      <t>タンカ</t>
    </rPh>
    <rPh sb="33" eb="35">
      <t>ルイジ</t>
    </rPh>
    <rPh sb="35" eb="37">
      <t>ダンタイ</t>
    </rPh>
    <rPh sb="37" eb="39">
      <t>ヘイキン</t>
    </rPh>
    <rPh sb="42" eb="43">
      <t>ヒク</t>
    </rPh>
    <rPh sb="48" eb="50">
      <t>ケイジョウ</t>
    </rPh>
    <rPh sb="50" eb="52">
      <t>シュウエキ</t>
    </rPh>
    <rPh sb="53" eb="54">
      <t>ヒク</t>
    </rPh>
    <rPh sb="58" eb="60">
      <t>ヒリツ</t>
    </rPh>
    <rPh sb="66" eb="67">
      <t>トド</t>
    </rPh>
    <rPh sb="78" eb="80">
      <t>イッパン</t>
    </rPh>
    <rPh sb="80" eb="82">
      <t>カイケイ</t>
    </rPh>
    <rPh sb="85" eb="87">
      <t>クリイレ</t>
    </rPh>
    <rPh sb="87" eb="89">
      <t>キジュン</t>
    </rPh>
    <rPh sb="90" eb="92">
      <t>ミナオ</t>
    </rPh>
    <rPh sb="94" eb="95">
      <t>ハカ</t>
    </rPh>
    <rPh sb="103" eb="106">
      <t>エイギョウガイ</t>
    </rPh>
    <rPh sb="106" eb="108">
      <t>シュウエキ</t>
    </rPh>
    <rPh sb="109" eb="111">
      <t>ゾウカ</t>
    </rPh>
    <rPh sb="117" eb="119">
      <t>ヒリツ</t>
    </rPh>
    <rPh sb="120" eb="122">
      <t>ジョウショウ</t>
    </rPh>
    <rPh sb="193" eb="195">
      <t>シセツ</t>
    </rPh>
    <rPh sb="195" eb="197">
      <t>ケンセツ</t>
    </rPh>
    <rPh sb="254" eb="256">
      <t>ヒリツ</t>
    </rPh>
    <rPh sb="262" eb="263">
      <t>ミ</t>
    </rPh>
    <rPh sb="266" eb="268">
      <t>ブブン</t>
    </rPh>
    <rPh sb="269" eb="271">
      <t>イッパン</t>
    </rPh>
    <rPh sb="271" eb="273">
      <t>カイケイ</t>
    </rPh>
    <rPh sb="276" eb="278">
      <t>クリイレ</t>
    </rPh>
    <rPh sb="278" eb="279">
      <t>キン</t>
    </rPh>
    <rPh sb="280" eb="281">
      <t>ア</t>
    </rPh>
    <rPh sb="285" eb="287">
      <t>ジョウキョウ</t>
    </rPh>
    <rPh sb="291" eb="293">
      <t>オスイ</t>
    </rPh>
    <rPh sb="293" eb="295">
      <t>ショリ</t>
    </rPh>
    <rPh sb="295" eb="296">
      <t>ヒ</t>
    </rPh>
    <rPh sb="297" eb="299">
      <t>シュクゲン</t>
    </rPh>
    <rPh sb="300" eb="303">
      <t>シヨウリョウ</t>
    </rPh>
    <rPh sb="303" eb="305">
      <t>シュウニュウ</t>
    </rPh>
    <rPh sb="306" eb="308">
      <t>ゾウシュウ</t>
    </rPh>
    <rPh sb="309" eb="310">
      <t>ツト</t>
    </rPh>
    <rPh sb="312" eb="314">
      <t>ヒツヨウ</t>
    </rPh>
    <rPh sb="323" eb="326">
      <t>ゲスイドウ</t>
    </rPh>
    <rPh sb="326" eb="329">
      <t>シヨウリョウ</t>
    </rPh>
    <rPh sb="329" eb="331">
      <t>カイテイ</t>
    </rPh>
    <rPh sb="332" eb="333">
      <t>オコナ</t>
    </rPh>
    <rPh sb="343" eb="344">
      <t>ウ</t>
    </rPh>
    <rPh sb="345" eb="346">
      <t>キ</t>
    </rPh>
    <rPh sb="347" eb="349">
      <t>ケッサン</t>
    </rPh>
    <rPh sb="352" eb="354">
      <t>ゼンガク</t>
    </rPh>
    <rPh sb="355" eb="357">
      <t>シュウニュウ</t>
    </rPh>
    <rPh sb="357" eb="359">
      <t>ケイジョウ</t>
    </rPh>
    <rPh sb="368" eb="370">
      <t>ゼンネン</t>
    </rPh>
    <rPh sb="370" eb="371">
      <t>ナ</t>
    </rPh>
    <rPh sb="373" eb="375">
      <t>シヒョウ</t>
    </rPh>
    <rPh sb="382" eb="383">
      <t>オモ</t>
    </rPh>
    <rPh sb="387" eb="389">
      <t>ジギョウ</t>
    </rPh>
    <rPh sb="390" eb="392">
      <t>アンテイ</t>
    </rPh>
    <rPh sb="392" eb="394">
      <t>ケイエイ</t>
    </rPh>
    <rPh sb="404" eb="406">
      <t>メザ</t>
    </rPh>
    <rPh sb="410" eb="411">
      <t>ヒ</t>
    </rPh>
    <rPh sb="412" eb="413">
      <t>ツヅ</t>
    </rPh>
    <rPh sb="414" eb="416">
      <t>リョウキン</t>
    </rPh>
    <rPh sb="416" eb="418">
      <t>カイテイ</t>
    </rPh>
    <rPh sb="419" eb="420">
      <t>タイ</t>
    </rPh>
    <rPh sb="422" eb="423">
      <t>ト</t>
    </rPh>
    <rPh sb="424" eb="425">
      <t>ク</t>
    </rPh>
    <rPh sb="427" eb="429">
      <t>ヒツヨウ</t>
    </rPh>
    <rPh sb="480" eb="483">
      <t>ショリジョウ</t>
    </rPh>
    <rPh sb="483" eb="485">
      <t>シセツ</t>
    </rPh>
    <rPh sb="490" eb="492">
      <t>ゴウウ</t>
    </rPh>
    <rPh sb="492" eb="493">
      <t>トウ</t>
    </rPh>
    <rPh sb="496" eb="497">
      <t>ジ</t>
    </rPh>
    <rPh sb="530" eb="532">
      <t>シセツ</t>
    </rPh>
    <rPh sb="532" eb="534">
      <t>ノウリョク</t>
    </rPh>
    <rPh sb="535" eb="537">
      <t>ユウコウ</t>
    </rPh>
    <rPh sb="537" eb="539">
      <t>カツヨウ</t>
    </rPh>
    <rPh sb="540" eb="542">
      <t>イシキ</t>
    </rPh>
    <rPh sb="584" eb="586">
      <t>ケイジョウ</t>
    </rPh>
    <rPh sb="586" eb="587">
      <t>モ</t>
    </rPh>
    <rPh sb="600" eb="601">
      <t>タダ</t>
    </rPh>
    <rPh sb="609" eb="610">
      <t>アヤマ</t>
    </rPh>
    <rPh sb="617" eb="619">
      <t>ヒリツ</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</si>
</sst>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0.25</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7.0000000000000007e-002</c:v>
                </c:pt>
                <c:pt idx="1">
                  <c:v>7.0000000000000007e-002</c:v>
                </c:pt>
                <c:pt idx="2">
                  <c:v>0.1</c:v>
                </c:pt>
                <c:pt idx="3">
                  <c:v>0.14000000000000001</c:v>
                </c:pt>
                <c:pt idx="4">
                  <c:v>0.13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61.29</c:v>
                </c:pt>
                <c:pt idx="1">
                  <c:v>61.29</c:v>
                </c:pt>
                <c:pt idx="2">
                  <c:v>63.38</c:v>
                </c:pt>
                <c:pt idx="3">
                  <c:v>53.63</c:v>
                </c:pt>
                <c:pt idx="4" formatCode="#,##0.00;&quot;△&quot;#,##0.00">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59.27</c:v>
                </c:pt>
                <c:pt idx="1">
                  <c:v>62.64</c:v>
                </c:pt>
                <c:pt idx="2">
                  <c:v>58.12</c:v>
                </c:pt>
                <c:pt idx="3">
                  <c:v>58.83</c:v>
                </c:pt>
                <c:pt idx="4">
                  <c:v>56.51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87.66</c:v>
                </c:pt>
                <c:pt idx="1">
                  <c:v>88.14</c:v>
                </c:pt>
                <c:pt idx="2">
                  <c:v>89.03</c:v>
                </c:pt>
                <c:pt idx="3">
                  <c:v>89.61</c:v>
                </c:pt>
                <c:pt idx="4">
                  <c:v>89.81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92.82</c:v>
                </c:pt>
                <c:pt idx="1">
                  <c:v>92.98</c:v>
                </c:pt>
                <c:pt idx="2">
                  <c:v>93.07</c:v>
                </c:pt>
                <c:pt idx="3">
                  <c:v>92.9</c:v>
                </c:pt>
                <c:pt idx="4">
                  <c:v>93.91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64.459999999999994</c:v>
                </c:pt>
                <c:pt idx="1">
                  <c:v>62.89</c:v>
                </c:pt>
                <c:pt idx="2">
                  <c:v>66.06</c:v>
                </c:pt>
                <c:pt idx="3">
                  <c:v>73.209999999999994</c:v>
                </c:pt>
                <c:pt idx="4">
                  <c:v>71.12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1540.75</c:v>
                </c:pt>
                <c:pt idx="1">
                  <c:v>1462.2</c:v>
                </c:pt>
                <c:pt idx="2">
                  <c:v>1462.54</c:v>
                </c:pt>
                <c:pt idx="3">
                  <c:v>829.4</c:v>
                </c:pt>
                <c:pt idx="4">
                  <c:v>856.55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658.6</c:v>
                </c:pt>
                <c:pt idx="1">
                  <c:v>664.04</c:v>
                </c:pt>
                <c:pt idx="2">
                  <c:v>625.12</c:v>
                </c:pt>
                <c:pt idx="3">
                  <c:v>610.16999999999996</c:v>
                </c:pt>
                <c:pt idx="4">
                  <c:v>605.9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38.53</c:v>
                </c:pt>
                <c:pt idx="1">
                  <c:v>37.51</c:v>
                </c:pt>
                <c:pt idx="2">
                  <c:v>40.75</c:v>
                </c:pt>
                <c:pt idx="3">
                  <c:v>49.67</c:v>
                </c:pt>
                <c:pt idx="4">
                  <c:v>48.25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88.44</c:v>
                </c:pt>
                <c:pt idx="1">
                  <c:v>86.2</c:v>
                </c:pt>
                <c:pt idx="2">
                  <c:v>89.74</c:v>
                </c:pt>
                <c:pt idx="3">
                  <c:v>88.37</c:v>
                </c:pt>
                <c:pt idx="4">
                  <c:v>89.41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274.33</c:v>
                </c:pt>
                <c:pt idx="1">
                  <c:v>283.39999999999998</c:v>
                </c:pt>
                <c:pt idx="2">
                  <c:v>261.86</c:v>
                </c:pt>
                <c:pt idx="3">
                  <c:v>215.32</c:v>
                </c:pt>
                <c:pt idx="4">
                  <c:v>219.97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147.15</c:v>
                </c:pt>
                <c:pt idx="1">
                  <c:v>146.47999999999999</c:v>
                </c:pt>
                <c:pt idx="2">
                  <c:v>141.24</c:v>
                </c:pt>
                <c:pt idx="3">
                  <c:v>143.05000000000001</c:v>
                </c:pt>
                <c:pt idx="4">
                  <c:v>142.05000000000001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7796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0468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10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179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topLeftCell="AH7" workbookViewId="0">
      <selection activeCell="BL45" sqref="BL45:BZ46"/>
    </sheetView>
  </sheetViews>
  <sheetFormatPr defaultColWidth="2.6328125" defaultRowHeight="13"/>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焼津市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14</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Bc1</v>
      </c>
      <c r="X8" s="6"/>
      <c r="Y8" s="6"/>
      <c r="Z8" s="6"/>
      <c r="AA8" s="6"/>
      <c r="AB8" s="6"/>
      <c r="AC8" s="6"/>
      <c r="AD8" s="21" t="str">
        <f>データ!$M$6</f>
        <v>非設置</v>
      </c>
      <c r="AE8" s="21"/>
      <c r="AF8" s="21"/>
      <c r="AG8" s="21"/>
      <c r="AH8" s="21"/>
      <c r="AI8" s="21"/>
      <c r="AJ8" s="21"/>
      <c r="AK8" s="3"/>
      <c r="AL8" s="22">
        <f>データ!S6</f>
        <v>139876</v>
      </c>
      <c r="AM8" s="22"/>
      <c r="AN8" s="22"/>
      <c r="AO8" s="22"/>
      <c r="AP8" s="22"/>
      <c r="AQ8" s="22"/>
      <c r="AR8" s="22"/>
      <c r="AS8" s="22"/>
      <c r="AT8" s="7">
        <f>データ!T6</f>
        <v>70.31</v>
      </c>
      <c r="AU8" s="7"/>
      <c r="AV8" s="7"/>
      <c r="AW8" s="7"/>
      <c r="AX8" s="7"/>
      <c r="AY8" s="7"/>
      <c r="AZ8" s="7"/>
      <c r="BA8" s="7"/>
      <c r="BB8" s="7">
        <f>データ!U6</f>
        <v>1989.42</v>
      </c>
      <c r="BC8" s="7"/>
      <c r="BD8" s="7"/>
      <c r="BE8" s="7"/>
      <c r="BF8" s="7"/>
      <c r="BG8" s="7"/>
      <c r="BH8" s="7"/>
      <c r="BI8" s="7"/>
      <c r="BJ8" s="3"/>
      <c r="BK8" s="3"/>
      <c r="BL8" s="28" t="s">
        <v>15</v>
      </c>
      <c r="BM8" s="38"/>
      <c r="BN8" s="45" t="s">
        <v>16</v>
      </c>
      <c r="BO8" s="48"/>
      <c r="BP8" s="48"/>
      <c r="BQ8" s="48"/>
      <c r="BR8" s="48"/>
      <c r="BS8" s="48"/>
      <c r="BT8" s="48"/>
      <c r="BU8" s="48"/>
      <c r="BV8" s="48"/>
      <c r="BW8" s="48"/>
      <c r="BX8" s="48"/>
      <c r="BY8" s="52"/>
    </row>
    <row r="9" spans="1:78" ht="18.75" customHeight="1">
      <c r="A9" s="2"/>
      <c r="B9" s="5" t="s">
        <v>17</v>
      </c>
      <c r="C9" s="5"/>
      <c r="D9" s="5"/>
      <c r="E9" s="5"/>
      <c r="F9" s="5"/>
      <c r="G9" s="5"/>
      <c r="H9" s="5"/>
      <c r="I9" s="5" t="s">
        <v>19</v>
      </c>
      <c r="J9" s="5"/>
      <c r="K9" s="5"/>
      <c r="L9" s="5"/>
      <c r="M9" s="5"/>
      <c r="N9" s="5"/>
      <c r="O9" s="5"/>
      <c r="P9" s="5" t="s">
        <v>21</v>
      </c>
      <c r="Q9" s="5"/>
      <c r="R9" s="5"/>
      <c r="S9" s="5"/>
      <c r="T9" s="5"/>
      <c r="U9" s="5"/>
      <c r="V9" s="5"/>
      <c r="W9" s="5" t="s">
        <v>22</v>
      </c>
      <c r="X9" s="5"/>
      <c r="Y9" s="5"/>
      <c r="Z9" s="5"/>
      <c r="AA9" s="5"/>
      <c r="AB9" s="5"/>
      <c r="AC9" s="5"/>
      <c r="AD9" s="5" t="s">
        <v>23</v>
      </c>
      <c r="AE9" s="5"/>
      <c r="AF9" s="5"/>
      <c r="AG9" s="5"/>
      <c r="AH9" s="5"/>
      <c r="AI9" s="5"/>
      <c r="AJ9" s="5"/>
      <c r="AK9" s="3"/>
      <c r="AL9" s="5" t="s">
        <v>25</v>
      </c>
      <c r="AM9" s="5"/>
      <c r="AN9" s="5"/>
      <c r="AO9" s="5"/>
      <c r="AP9" s="5"/>
      <c r="AQ9" s="5"/>
      <c r="AR9" s="5"/>
      <c r="AS9" s="5"/>
      <c r="AT9" s="5" t="s">
        <v>31</v>
      </c>
      <c r="AU9" s="5"/>
      <c r="AV9" s="5"/>
      <c r="AW9" s="5"/>
      <c r="AX9" s="5"/>
      <c r="AY9" s="5"/>
      <c r="AZ9" s="5"/>
      <c r="BA9" s="5"/>
      <c r="BB9" s="5" t="s">
        <v>33</v>
      </c>
      <c r="BC9" s="5"/>
      <c r="BD9" s="5"/>
      <c r="BE9" s="5"/>
      <c r="BF9" s="5"/>
      <c r="BG9" s="5"/>
      <c r="BH9" s="5"/>
      <c r="BI9" s="5"/>
      <c r="BJ9" s="3"/>
      <c r="BK9" s="3"/>
      <c r="BL9" s="29" t="s">
        <v>36</v>
      </c>
      <c r="BM9" s="39"/>
      <c r="BN9" s="46" t="s">
        <v>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22.17</v>
      </c>
      <c r="Q10" s="7"/>
      <c r="R10" s="7"/>
      <c r="S10" s="7"/>
      <c r="T10" s="7"/>
      <c r="U10" s="7"/>
      <c r="V10" s="7"/>
      <c r="W10" s="7">
        <f>データ!Q6</f>
        <v>87.08</v>
      </c>
      <c r="X10" s="7"/>
      <c r="Y10" s="7"/>
      <c r="Z10" s="7"/>
      <c r="AA10" s="7"/>
      <c r="AB10" s="7"/>
      <c r="AC10" s="7"/>
      <c r="AD10" s="22">
        <f>データ!R6</f>
        <v>2222</v>
      </c>
      <c r="AE10" s="22"/>
      <c r="AF10" s="22"/>
      <c r="AG10" s="22"/>
      <c r="AH10" s="22"/>
      <c r="AI10" s="22"/>
      <c r="AJ10" s="22"/>
      <c r="AK10" s="2"/>
      <c r="AL10" s="22">
        <f>データ!V6</f>
        <v>30954</v>
      </c>
      <c r="AM10" s="22"/>
      <c r="AN10" s="22"/>
      <c r="AO10" s="22"/>
      <c r="AP10" s="22"/>
      <c r="AQ10" s="22"/>
      <c r="AR10" s="22"/>
      <c r="AS10" s="22"/>
      <c r="AT10" s="7">
        <f>データ!W6</f>
        <v>5.5</v>
      </c>
      <c r="AU10" s="7"/>
      <c r="AV10" s="7"/>
      <c r="AW10" s="7"/>
      <c r="AX10" s="7"/>
      <c r="AY10" s="7"/>
      <c r="AZ10" s="7"/>
      <c r="BA10" s="7"/>
      <c r="BB10" s="7">
        <f>データ!X6</f>
        <v>5628</v>
      </c>
      <c r="BC10" s="7"/>
      <c r="BD10" s="7"/>
      <c r="BE10" s="7"/>
      <c r="BF10" s="7"/>
      <c r="BG10" s="7"/>
      <c r="BH10" s="7"/>
      <c r="BI10" s="7"/>
      <c r="BJ10" s="2"/>
      <c r="BK10" s="2"/>
      <c r="BL10" s="30" t="s">
        <v>13</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28</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42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43</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39</v>
      </c>
    </row>
    <row r="84" spans="1:78">
      <c r="C84" s="2"/>
    </row>
    <row r="85" spans="1:78" hidden="1">
      <c r="B85" s="12" t="s">
        <v>3</v>
      </c>
      <c r="C85" s="12"/>
      <c r="D85" s="12"/>
      <c r="E85" s="12" t="s">
        <v>44</v>
      </c>
      <c r="F85" s="12" t="s">
        <v>27</v>
      </c>
      <c r="G85" s="12" t="s">
        <v>46</v>
      </c>
      <c r="H85" s="12" t="s">
        <v>47</v>
      </c>
      <c r="I85" s="12" t="s">
        <v>49</v>
      </c>
      <c r="J85" s="12" t="s">
        <v>24</v>
      </c>
      <c r="K85" s="12" t="s">
        <v>50</v>
      </c>
      <c r="L85" s="12" t="s">
        <v>51</v>
      </c>
      <c r="M85" s="12" t="s">
        <v>52</v>
      </c>
      <c r="N85" s="12" t="s">
        <v>45</v>
      </c>
      <c r="O85" s="12" t="s">
        <v>26</v>
      </c>
    </row>
    <row r="86" spans="1:78" hidden="1">
      <c r="B86" s="12"/>
      <c r="C86" s="12"/>
      <c r="D86" s="12"/>
      <c r="E86" s="12" t="str">
        <f>データ!AI6</f>
        <v/>
      </c>
      <c r="F86" s="12" t="s">
        <v>54</v>
      </c>
      <c r="G86" s="12" t="s">
        <v>54</v>
      </c>
      <c r="H86" s="12" t="str">
        <f>データ!BP6</f>
        <v>【682.78】</v>
      </c>
      <c r="I86" s="12" t="str">
        <f>データ!CA6</f>
        <v>【100.91】</v>
      </c>
      <c r="J86" s="12" t="str">
        <f>データ!CL6</f>
        <v>【136.86】</v>
      </c>
      <c r="K86" s="12" t="str">
        <f>データ!CW6</f>
        <v>【58.98】</v>
      </c>
      <c r="L86" s="12" t="str">
        <f>データ!DH6</f>
        <v>【95.20】</v>
      </c>
      <c r="M86" s="12" t="s">
        <v>54</v>
      </c>
      <c r="N86" s="12" t="s">
        <v>54</v>
      </c>
      <c r="O86" s="12" t="str">
        <f>データ!EO6</f>
        <v>【0.23】</v>
      </c>
    </row>
  </sheetData>
  <sheetProtection algorithmName="SHA-512" hashValue="bLvzQkVbOoH9YI5oFOLFrlDN2rST5PGrmNxvRpcYI9AYR0iGIQEUf3udtjpcFp3xdy4RJo0oaa/b7bdPZrLflA==" saltValue="Aobwdlb//C9sMO6jo7OSj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75"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
  <cols>
    <col min="2" max="144" width="11.90625" customWidth="1"/>
  </cols>
  <sheetData>
    <row r="1" spans="1:145">
      <c r="A1" t="s">
        <v>56</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60</v>
      </c>
      <c r="B3" s="62" t="s">
        <v>53</v>
      </c>
      <c r="C3" s="62" t="s">
        <v>41</v>
      </c>
      <c r="D3" s="62" t="s">
        <v>18</v>
      </c>
      <c r="E3" s="62" t="s">
        <v>35</v>
      </c>
      <c r="F3" s="62" t="s">
        <v>48</v>
      </c>
      <c r="G3" s="62" t="s">
        <v>62</v>
      </c>
      <c r="H3" s="68" t="s">
        <v>7</v>
      </c>
      <c r="I3" s="71"/>
      <c r="J3" s="71"/>
      <c r="K3" s="71"/>
      <c r="L3" s="71"/>
      <c r="M3" s="71"/>
      <c r="N3" s="71"/>
      <c r="O3" s="71"/>
      <c r="P3" s="71"/>
      <c r="Q3" s="71"/>
      <c r="R3" s="71"/>
      <c r="S3" s="71"/>
      <c r="T3" s="71"/>
      <c r="U3" s="71"/>
      <c r="V3" s="71"/>
      <c r="W3" s="71"/>
      <c r="X3" s="76"/>
      <c r="Y3" s="79" t="s">
        <v>30</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42</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59</v>
      </c>
      <c r="B4" s="63"/>
      <c r="C4" s="63"/>
      <c r="D4" s="63"/>
      <c r="E4" s="63"/>
      <c r="F4" s="63"/>
      <c r="G4" s="63"/>
      <c r="H4" s="69"/>
      <c r="I4" s="72"/>
      <c r="J4" s="72"/>
      <c r="K4" s="72"/>
      <c r="L4" s="72"/>
      <c r="M4" s="72"/>
      <c r="N4" s="72"/>
      <c r="O4" s="72"/>
      <c r="P4" s="72"/>
      <c r="Q4" s="72"/>
      <c r="R4" s="72"/>
      <c r="S4" s="72"/>
      <c r="T4" s="72"/>
      <c r="U4" s="72"/>
      <c r="V4" s="72"/>
      <c r="W4" s="72"/>
      <c r="X4" s="77"/>
      <c r="Y4" s="80" t="s">
        <v>61</v>
      </c>
      <c r="Z4" s="80"/>
      <c r="AA4" s="80"/>
      <c r="AB4" s="80"/>
      <c r="AC4" s="80"/>
      <c r="AD4" s="80"/>
      <c r="AE4" s="80"/>
      <c r="AF4" s="80"/>
      <c r="AG4" s="80"/>
      <c r="AH4" s="80"/>
      <c r="AI4" s="80"/>
      <c r="AJ4" s="80" t="s">
        <v>34</v>
      </c>
      <c r="AK4" s="80"/>
      <c r="AL4" s="80"/>
      <c r="AM4" s="80"/>
      <c r="AN4" s="80"/>
      <c r="AO4" s="80"/>
      <c r="AP4" s="80"/>
      <c r="AQ4" s="80"/>
      <c r="AR4" s="80"/>
      <c r="AS4" s="80"/>
      <c r="AT4" s="80"/>
      <c r="AU4" s="80" t="s">
        <v>63</v>
      </c>
      <c r="AV4" s="80"/>
      <c r="AW4" s="80"/>
      <c r="AX4" s="80"/>
      <c r="AY4" s="80"/>
      <c r="AZ4" s="80"/>
      <c r="BA4" s="80"/>
      <c r="BB4" s="80"/>
      <c r="BC4" s="80"/>
      <c r="BD4" s="80"/>
      <c r="BE4" s="80"/>
      <c r="BF4" s="80" t="s">
        <v>64</v>
      </c>
      <c r="BG4" s="80"/>
      <c r="BH4" s="80"/>
      <c r="BI4" s="80"/>
      <c r="BJ4" s="80"/>
      <c r="BK4" s="80"/>
      <c r="BL4" s="80"/>
      <c r="BM4" s="80"/>
      <c r="BN4" s="80"/>
      <c r="BO4" s="80"/>
      <c r="BP4" s="80"/>
      <c r="BQ4" s="80" t="s">
        <v>57</v>
      </c>
      <c r="BR4" s="80"/>
      <c r="BS4" s="80"/>
      <c r="BT4" s="80"/>
      <c r="BU4" s="80"/>
      <c r="BV4" s="80"/>
      <c r="BW4" s="80"/>
      <c r="BX4" s="80"/>
      <c r="BY4" s="80"/>
      <c r="BZ4" s="80"/>
      <c r="CA4" s="80"/>
      <c r="CB4" s="80" t="s">
        <v>65</v>
      </c>
      <c r="CC4" s="80"/>
      <c r="CD4" s="80"/>
      <c r="CE4" s="80"/>
      <c r="CF4" s="80"/>
      <c r="CG4" s="80"/>
      <c r="CH4" s="80"/>
      <c r="CI4" s="80"/>
      <c r="CJ4" s="80"/>
      <c r="CK4" s="80"/>
      <c r="CL4" s="80"/>
      <c r="CM4" s="80" t="s">
        <v>66</v>
      </c>
      <c r="CN4" s="80"/>
      <c r="CO4" s="80"/>
      <c r="CP4" s="80"/>
      <c r="CQ4" s="80"/>
      <c r="CR4" s="80"/>
      <c r="CS4" s="80"/>
      <c r="CT4" s="80"/>
      <c r="CU4" s="80"/>
      <c r="CV4" s="80"/>
      <c r="CW4" s="80"/>
      <c r="CX4" s="80" t="s">
        <v>29</v>
      </c>
      <c r="CY4" s="80"/>
      <c r="CZ4" s="80"/>
      <c r="DA4" s="80"/>
      <c r="DB4" s="80"/>
      <c r="DC4" s="80"/>
      <c r="DD4" s="80"/>
      <c r="DE4" s="80"/>
      <c r="DF4" s="80"/>
      <c r="DG4" s="80"/>
      <c r="DH4" s="80"/>
      <c r="DI4" s="80" t="s">
        <v>38</v>
      </c>
      <c r="DJ4" s="80"/>
      <c r="DK4" s="80"/>
      <c r="DL4" s="80"/>
      <c r="DM4" s="80"/>
      <c r="DN4" s="80"/>
      <c r="DO4" s="80"/>
      <c r="DP4" s="80"/>
      <c r="DQ4" s="80"/>
      <c r="DR4" s="80"/>
      <c r="DS4" s="80"/>
      <c r="DT4" s="80" t="s">
        <v>67</v>
      </c>
      <c r="DU4" s="80"/>
      <c r="DV4" s="80"/>
      <c r="DW4" s="80"/>
      <c r="DX4" s="80"/>
      <c r="DY4" s="80"/>
      <c r="DZ4" s="80"/>
      <c r="EA4" s="80"/>
      <c r="EB4" s="80"/>
      <c r="EC4" s="80"/>
      <c r="ED4" s="80"/>
      <c r="EE4" s="80" t="s">
        <v>68</v>
      </c>
      <c r="EF4" s="80"/>
      <c r="EG4" s="80"/>
      <c r="EH4" s="80"/>
      <c r="EI4" s="80"/>
      <c r="EJ4" s="80"/>
      <c r="EK4" s="80"/>
      <c r="EL4" s="80"/>
      <c r="EM4" s="80"/>
      <c r="EN4" s="80"/>
      <c r="EO4" s="80"/>
    </row>
    <row r="5" spans="1:145">
      <c r="A5" s="60" t="s">
        <v>69</v>
      </c>
      <c r="B5" s="64"/>
      <c r="C5" s="64"/>
      <c r="D5" s="64"/>
      <c r="E5" s="64"/>
      <c r="F5" s="64"/>
      <c r="G5" s="64"/>
      <c r="H5" s="70" t="s">
        <v>70</v>
      </c>
      <c r="I5" s="70" t="s">
        <v>71</v>
      </c>
      <c r="J5" s="70" t="s">
        <v>72</v>
      </c>
      <c r="K5" s="70" t="s">
        <v>73</v>
      </c>
      <c r="L5" s="70" t="s">
        <v>74</v>
      </c>
      <c r="M5" s="70" t="s">
        <v>11</v>
      </c>
      <c r="N5" s="70" t="s">
        <v>75</v>
      </c>
      <c r="O5" s="70" t="s">
        <v>76</v>
      </c>
      <c r="P5" s="70" t="s">
        <v>77</v>
      </c>
      <c r="Q5" s="70" t="s">
        <v>78</v>
      </c>
      <c r="R5" s="70" t="s">
        <v>79</v>
      </c>
      <c r="S5" s="70" t="s">
        <v>55</v>
      </c>
      <c r="T5" s="70" t="s">
        <v>80</v>
      </c>
      <c r="U5" s="70" t="s">
        <v>81</v>
      </c>
      <c r="V5" s="70" t="s">
        <v>82</v>
      </c>
      <c r="W5" s="70" t="s">
        <v>83</v>
      </c>
      <c r="X5" s="70" t="s">
        <v>84</v>
      </c>
      <c r="Y5" s="70" t="s">
        <v>32</v>
      </c>
      <c r="Z5" s="70" t="s">
        <v>85</v>
      </c>
      <c r="AA5" s="70" t="s">
        <v>86</v>
      </c>
      <c r="AB5" s="70" t="s">
        <v>87</v>
      </c>
      <c r="AC5" s="70" t="s">
        <v>88</v>
      </c>
      <c r="AD5" s="70" t="s">
        <v>89</v>
      </c>
      <c r="AE5" s="70" t="s">
        <v>90</v>
      </c>
      <c r="AF5" s="70" t="s">
        <v>91</v>
      </c>
      <c r="AG5" s="70" t="s">
        <v>92</v>
      </c>
      <c r="AH5" s="70" t="s">
        <v>93</v>
      </c>
      <c r="AI5" s="70" t="s">
        <v>3</v>
      </c>
      <c r="AJ5" s="70" t="s">
        <v>32</v>
      </c>
      <c r="AK5" s="70" t="s">
        <v>85</v>
      </c>
      <c r="AL5" s="70" t="s">
        <v>86</v>
      </c>
      <c r="AM5" s="70" t="s">
        <v>87</v>
      </c>
      <c r="AN5" s="70" t="s">
        <v>88</v>
      </c>
      <c r="AO5" s="70" t="s">
        <v>89</v>
      </c>
      <c r="AP5" s="70" t="s">
        <v>90</v>
      </c>
      <c r="AQ5" s="70" t="s">
        <v>91</v>
      </c>
      <c r="AR5" s="70" t="s">
        <v>92</v>
      </c>
      <c r="AS5" s="70" t="s">
        <v>93</v>
      </c>
      <c r="AT5" s="70" t="s">
        <v>94</v>
      </c>
      <c r="AU5" s="70" t="s">
        <v>32</v>
      </c>
      <c r="AV5" s="70" t="s">
        <v>85</v>
      </c>
      <c r="AW5" s="70" t="s">
        <v>86</v>
      </c>
      <c r="AX5" s="70" t="s">
        <v>87</v>
      </c>
      <c r="AY5" s="70" t="s">
        <v>88</v>
      </c>
      <c r="AZ5" s="70" t="s">
        <v>89</v>
      </c>
      <c r="BA5" s="70" t="s">
        <v>90</v>
      </c>
      <c r="BB5" s="70" t="s">
        <v>91</v>
      </c>
      <c r="BC5" s="70" t="s">
        <v>92</v>
      </c>
      <c r="BD5" s="70" t="s">
        <v>93</v>
      </c>
      <c r="BE5" s="70" t="s">
        <v>94</v>
      </c>
      <c r="BF5" s="70" t="s">
        <v>32</v>
      </c>
      <c r="BG5" s="70" t="s">
        <v>85</v>
      </c>
      <c r="BH5" s="70" t="s">
        <v>86</v>
      </c>
      <c r="BI5" s="70" t="s">
        <v>87</v>
      </c>
      <c r="BJ5" s="70" t="s">
        <v>88</v>
      </c>
      <c r="BK5" s="70" t="s">
        <v>89</v>
      </c>
      <c r="BL5" s="70" t="s">
        <v>90</v>
      </c>
      <c r="BM5" s="70" t="s">
        <v>91</v>
      </c>
      <c r="BN5" s="70" t="s">
        <v>92</v>
      </c>
      <c r="BO5" s="70" t="s">
        <v>93</v>
      </c>
      <c r="BP5" s="70" t="s">
        <v>94</v>
      </c>
      <c r="BQ5" s="70" t="s">
        <v>32</v>
      </c>
      <c r="BR5" s="70" t="s">
        <v>85</v>
      </c>
      <c r="BS5" s="70" t="s">
        <v>86</v>
      </c>
      <c r="BT5" s="70" t="s">
        <v>87</v>
      </c>
      <c r="BU5" s="70" t="s">
        <v>88</v>
      </c>
      <c r="BV5" s="70" t="s">
        <v>89</v>
      </c>
      <c r="BW5" s="70" t="s">
        <v>90</v>
      </c>
      <c r="BX5" s="70" t="s">
        <v>91</v>
      </c>
      <c r="BY5" s="70" t="s">
        <v>92</v>
      </c>
      <c r="BZ5" s="70" t="s">
        <v>93</v>
      </c>
      <c r="CA5" s="70" t="s">
        <v>94</v>
      </c>
      <c r="CB5" s="70" t="s">
        <v>32</v>
      </c>
      <c r="CC5" s="70" t="s">
        <v>85</v>
      </c>
      <c r="CD5" s="70" t="s">
        <v>86</v>
      </c>
      <c r="CE5" s="70" t="s">
        <v>87</v>
      </c>
      <c r="CF5" s="70" t="s">
        <v>88</v>
      </c>
      <c r="CG5" s="70" t="s">
        <v>89</v>
      </c>
      <c r="CH5" s="70" t="s">
        <v>90</v>
      </c>
      <c r="CI5" s="70" t="s">
        <v>91</v>
      </c>
      <c r="CJ5" s="70" t="s">
        <v>92</v>
      </c>
      <c r="CK5" s="70" t="s">
        <v>93</v>
      </c>
      <c r="CL5" s="70" t="s">
        <v>94</v>
      </c>
      <c r="CM5" s="70" t="s">
        <v>32</v>
      </c>
      <c r="CN5" s="70" t="s">
        <v>85</v>
      </c>
      <c r="CO5" s="70" t="s">
        <v>86</v>
      </c>
      <c r="CP5" s="70" t="s">
        <v>87</v>
      </c>
      <c r="CQ5" s="70" t="s">
        <v>88</v>
      </c>
      <c r="CR5" s="70" t="s">
        <v>89</v>
      </c>
      <c r="CS5" s="70" t="s">
        <v>90</v>
      </c>
      <c r="CT5" s="70" t="s">
        <v>91</v>
      </c>
      <c r="CU5" s="70" t="s">
        <v>92</v>
      </c>
      <c r="CV5" s="70" t="s">
        <v>93</v>
      </c>
      <c r="CW5" s="70" t="s">
        <v>94</v>
      </c>
      <c r="CX5" s="70" t="s">
        <v>32</v>
      </c>
      <c r="CY5" s="70" t="s">
        <v>85</v>
      </c>
      <c r="CZ5" s="70" t="s">
        <v>86</v>
      </c>
      <c r="DA5" s="70" t="s">
        <v>87</v>
      </c>
      <c r="DB5" s="70" t="s">
        <v>88</v>
      </c>
      <c r="DC5" s="70" t="s">
        <v>89</v>
      </c>
      <c r="DD5" s="70" t="s">
        <v>90</v>
      </c>
      <c r="DE5" s="70" t="s">
        <v>91</v>
      </c>
      <c r="DF5" s="70" t="s">
        <v>92</v>
      </c>
      <c r="DG5" s="70" t="s">
        <v>93</v>
      </c>
      <c r="DH5" s="70" t="s">
        <v>94</v>
      </c>
      <c r="DI5" s="70" t="s">
        <v>32</v>
      </c>
      <c r="DJ5" s="70" t="s">
        <v>85</v>
      </c>
      <c r="DK5" s="70" t="s">
        <v>86</v>
      </c>
      <c r="DL5" s="70" t="s">
        <v>87</v>
      </c>
      <c r="DM5" s="70" t="s">
        <v>88</v>
      </c>
      <c r="DN5" s="70" t="s">
        <v>89</v>
      </c>
      <c r="DO5" s="70" t="s">
        <v>90</v>
      </c>
      <c r="DP5" s="70" t="s">
        <v>91</v>
      </c>
      <c r="DQ5" s="70" t="s">
        <v>92</v>
      </c>
      <c r="DR5" s="70" t="s">
        <v>93</v>
      </c>
      <c r="DS5" s="70" t="s">
        <v>94</v>
      </c>
      <c r="DT5" s="70" t="s">
        <v>32</v>
      </c>
      <c r="DU5" s="70" t="s">
        <v>85</v>
      </c>
      <c r="DV5" s="70" t="s">
        <v>86</v>
      </c>
      <c r="DW5" s="70" t="s">
        <v>87</v>
      </c>
      <c r="DX5" s="70" t="s">
        <v>88</v>
      </c>
      <c r="DY5" s="70" t="s">
        <v>89</v>
      </c>
      <c r="DZ5" s="70" t="s">
        <v>90</v>
      </c>
      <c r="EA5" s="70" t="s">
        <v>91</v>
      </c>
      <c r="EB5" s="70" t="s">
        <v>92</v>
      </c>
      <c r="EC5" s="70" t="s">
        <v>93</v>
      </c>
      <c r="ED5" s="70" t="s">
        <v>94</v>
      </c>
      <c r="EE5" s="70" t="s">
        <v>32</v>
      </c>
      <c r="EF5" s="70" t="s">
        <v>85</v>
      </c>
      <c r="EG5" s="70" t="s">
        <v>86</v>
      </c>
      <c r="EH5" s="70" t="s">
        <v>87</v>
      </c>
      <c r="EI5" s="70" t="s">
        <v>88</v>
      </c>
      <c r="EJ5" s="70" t="s">
        <v>89</v>
      </c>
      <c r="EK5" s="70" t="s">
        <v>90</v>
      </c>
      <c r="EL5" s="70" t="s">
        <v>91</v>
      </c>
      <c r="EM5" s="70" t="s">
        <v>92</v>
      </c>
      <c r="EN5" s="70" t="s">
        <v>93</v>
      </c>
      <c r="EO5" s="70" t="s">
        <v>94</v>
      </c>
    </row>
    <row r="6" spans="1:145" s="59" customFormat="1">
      <c r="A6" s="60" t="s">
        <v>95</v>
      </c>
      <c r="B6" s="65">
        <f t="shared" ref="B6:X6" si="1">B7</f>
        <v>2018</v>
      </c>
      <c r="C6" s="65">
        <f t="shared" si="1"/>
        <v>222127</v>
      </c>
      <c r="D6" s="65">
        <f t="shared" si="1"/>
        <v>47</v>
      </c>
      <c r="E6" s="65">
        <f t="shared" si="1"/>
        <v>17</v>
      </c>
      <c r="F6" s="65">
        <f t="shared" si="1"/>
        <v>1</v>
      </c>
      <c r="G6" s="65">
        <f t="shared" si="1"/>
        <v>0</v>
      </c>
      <c r="H6" s="65" t="str">
        <f t="shared" si="1"/>
        <v>静岡県　焼津市</v>
      </c>
      <c r="I6" s="65" t="str">
        <f t="shared" si="1"/>
        <v>法非適用</v>
      </c>
      <c r="J6" s="65" t="str">
        <f t="shared" si="1"/>
        <v>下水道事業</v>
      </c>
      <c r="K6" s="65" t="str">
        <f t="shared" si="1"/>
        <v>公共下水道</v>
      </c>
      <c r="L6" s="65" t="str">
        <f t="shared" si="1"/>
        <v>Bc1</v>
      </c>
      <c r="M6" s="65" t="str">
        <f t="shared" si="1"/>
        <v>非設置</v>
      </c>
      <c r="N6" s="73" t="str">
        <f t="shared" si="1"/>
        <v>-</v>
      </c>
      <c r="O6" s="73" t="str">
        <f t="shared" si="1"/>
        <v>該当数値なし</v>
      </c>
      <c r="P6" s="73">
        <f t="shared" si="1"/>
        <v>22.17</v>
      </c>
      <c r="Q6" s="73">
        <f t="shared" si="1"/>
        <v>87.08</v>
      </c>
      <c r="R6" s="73">
        <f t="shared" si="1"/>
        <v>2222</v>
      </c>
      <c r="S6" s="73">
        <f t="shared" si="1"/>
        <v>139876</v>
      </c>
      <c r="T6" s="73">
        <f t="shared" si="1"/>
        <v>70.31</v>
      </c>
      <c r="U6" s="73">
        <f t="shared" si="1"/>
        <v>1989.42</v>
      </c>
      <c r="V6" s="73">
        <f t="shared" si="1"/>
        <v>30954</v>
      </c>
      <c r="W6" s="73">
        <f t="shared" si="1"/>
        <v>5.5</v>
      </c>
      <c r="X6" s="73">
        <f t="shared" si="1"/>
        <v>5628</v>
      </c>
      <c r="Y6" s="81">
        <f t="shared" ref="Y6:AH6" si="2">IF(Y7="",NA(),Y7)</f>
        <v>64.459999999999994</v>
      </c>
      <c r="Z6" s="81">
        <f t="shared" si="2"/>
        <v>62.89</v>
      </c>
      <c r="AA6" s="81">
        <f t="shared" si="2"/>
        <v>66.06</v>
      </c>
      <c r="AB6" s="81">
        <f t="shared" si="2"/>
        <v>73.209999999999994</v>
      </c>
      <c r="AC6" s="81">
        <f t="shared" si="2"/>
        <v>71.12</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1540.75</v>
      </c>
      <c r="BG6" s="81">
        <f t="shared" si="5"/>
        <v>1462.2</v>
      </c>
      <c r="BH6" s="81">
        <f t="shared" si="5"/>
        <v>1462.54</v>
      </c>
      <c r="BI6" s="81">
        <f t="shared" si="5"/>
        <v>829.4</v>
      </c>
      <c r="BJ6" s="81">
        <f t="shared" si="5"/>
        <v>856.55</v>
      </c>
      <c r="BK6" s="81">
        <f t="shared" si="5"/>
        <v>658.6</v>
      </c>
      <c r="BL6" s="81">
        <f t="shared" si="5"/>
        <v>664.04</v>
      </c>
      <c r="BM6" s="81">
        <f t="shared" si="5"/>
        <v>625.12</v>
      </c>
      <c r="BN6" s="81">
        <f t="shared" si="5"/>
        <v>610.16999999999996</v>
      </c>
      <c r="BO6" s="81">
        <f t="shared" si="5"/>
        <v>605.9</v>
      </c>
      <c r="BP6" s="73" t="str">
        <f>IF(BP7="","",IF(BP7="-","【-】","【"&amp;SUBSTITUTE(TEXT(BP7,"#,##0.00"),"-","△")&amp;"】"))</f>
        <v>【682.78】</v>
      </c>
      <c r="BQ6" s="81">
        <f t="shared" ref="BQ6:BZ6" si="6">IF(BQ7="",NA(),BQ7)</f>
        <v>38.53</v>
      </c>
      <c r="BR6" s="81">
        <f t="shared" si="6"/>
        <v>37.51</v>
      </c>
      <c r="BS6" s="81">
        <f t="shared" si="6"/>
        <v>40.75</v>
      </c>
      <c r="BT6" s="81">
        <f t="shared" si="6"/>
        <v>49.67</v>
      </c>
      <c r="BU6" s="81">
        <f t="shared" si="6"/>
        <v>48.25</v>
      </c>
      <c r="BV6" s="81">
        <f t="shared" si="6"/>
        <v>88.44</v>
      </c>
      <c r="BW6" s="81">
        <f t="shared" si="6"/>
        <v>86.2</v>
      </c>
      <c r="BX6" s="81">
        <f t="shared" si="6"/>
        <v>89.74</v>
      </c>
      <c r="BY6" s="81">
        <f t="shared" si="6"/>
        <v>88.37</v>
      </c>
      <c r="BZ6" s="81">
        <f t="shared" si="6"/>
        <v>89.41</v>
      </c>
      <c r="CA6" s="73" t="str">
        <f>IF(CA7="","",IF(CA7="-","【-】","【"&amp;SUBSTITUTE(TEXT(CA7,"#,##0.00"),"-","△")&amp;"】"))</f>
        <v>【100.91】</v>
      </c>
      <c r="CB6" s="81">
        <f t="shared" ref="CB6:CK6" si="7">IF(CB7="",NA(),CB7)</f>
        <v>274.33</v>
      </c>
      <c r="CC6" s="81">
        <f t="shared" si="7"/>
        <v>283.39999999999998</v>
      </c>
      <c r="CD6" s="81">
        <f t="shared" si="7"/>
        <v>261.86</v>
      </c>
      <c r="CE6" s="81">
        <f t="shared" si="7"/>
        <v>215.32</v>
      </c>
      <c r="CF6" s="81">
        <f t="shared" si="7"/>
        <v>219.97</v>
      </c>
      <c r="CG6" s="81">
        <f t="shared" si="7"/>
        <v>147.15</v>
      </c>
      <c r="CH6" s="81">
        <f t="shared" si="7"/>
        <v>146.47999999999999</v>
      </c>
      <c r="CI6" s="81">
        <f t="shared" si="7"/>
        <v>141.24</v>
      </c>
      <c r="CJ6" s="81">
        <f t="shared" si="7"/>
        <v>143.05000000000001</v>
      </c>
      <c r="CK6" s="81">
        <f t="shared" si="7"/>
        <v>142.05000000000001</v>
      </c>
      <c r="CL6" s="73" t="str">
        <f>IF(CL7="","",IF(CL7="-","【-】","【"&amp;SUBSTITUTE(TEXT(CL7,"#,##0.00"),"-","△")&amp;"】"))</f>
        <v>【136.86】</v>
      </c>
      <c r="CM6" s="81">
        <f t="shared" ref="CM6:CV6" si="8">IF(CM7="",NA(),CM7)</f>
        <v>61.29</v>
      </c>
      <c r="CN6" s="81">
        <f t="shared" si="8"/>
        <v>61.29</v>
      </c>
      <c r="CO6" s="81">
        <f t="shared" si="8"/>
        <v>63.38</v>
      </c>
      <c r="CP6" s="81">
        <f t="shared" si="8"/>
        <v>53.63</v>
      </c>
      <c r="CQ6" s="73">
        <f t="shared" si="8"/>
        <v>0</v>
      </c>
      <c r="CR6" s="81">
        <f t="shared" si="8"/>
        <v>59.27</v>
      </c>
      <c r="CS6" s="81">
        <f t="shared" si="8"/>
        <v>62.64</v>
      </c>
      <c r="CT6" s="81">
        <f t="shared" si="8"/>
        <v>58.12</v>
      </c>
      <c r="CU6" s="81">
        <f t="shared" si="8"/>
        <v>58.83</v>
      </c>
      <c r="CV6" s="81">
        <f t="shared" si="8"/>
        <v>56.51</v>
      </c>
      <c r="CW6" s="73" t="str">
        <f>IF(CW7="","",IF(CW7="-","【-】","【"&amp;SUBSTITUTE(TEXT(CW7,"#,##0.00"),"-","△")&amp;"】"))</f>
        <v>【58.98】</v>
      </c>
      <c r="CX6" s="81">
        <f t="shared" ref="CX6:DG6" si="9">IF(CX7="",NA(),CX7)</f>
        <v>87.66</v>
      </c>
      <c r="CY6" s="81">
        <f t="shared" si="9"/>
        <v>88.14</v>
      </c>
      <c r="CZ6" s="81">
        <f t="shared" si="9"/>
        <v>89.03</v>
      </c>
      <c r="DA6" s="81">
        <f t="shared" si="9"/>
        <v>89.61</v>
      </c>
      <c r="DB6" s="81">
        <f t="shared" si="9"/>
        <v>89.81</v>
      </c>
      <c r="DC6" s="81">
        <f t="shared" si="9"/>
        <v>92.82</v>
      </c>
      <c r="DD6" s="81">
        <f t="shared" si="9"/>
        <v>92.98</v>
      </c>
      <c r="DE6" s="81">
        <f t="shared" si="9"/>
        <v>93.07</v>
      </c>
      <c r="DF6" s="81">
        <f t="shared" si="9"/>
        <v>92.9</v>
      </c>
      <c r="DG6" s="81">
        <f t="shared" si="9"/>
        <v>93.91</v>
      </c>
      <c r="DH6" s="73" t="str">
        <f>IF(DH7="","",IF(DH7="-","【-】","【"&amp;SUBSTITUTE(TEXT(DH7,"#,##0.00"),"-","△")&amp;"】"))</f>
        <v>【95.20】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81">
        <f t="shared" si="12"/>
        <v>0.25</v>
      </c>
      <c r="EH6" s="73">
        <f t="shared" si="12"/>
        <v>0</v>
      </c>
      <c r="EI6" s="73">
        <f t="shared" si="12"/>
        <v>0</v>
      </c>
      <c r="EJ6" s="81">
        <f t="shared" si="12"/>
        <v>7.0000000000000007e-002</v>
      </c>
      <c r="EK6" s="81">
        <f t="shared" si="12"/>
        <v>7.0000000000000007e-002</v>
      </c>
      <c r="EL6" s="81">
        <f t="shared" si="12"/>
        <v>0.1</v>
      </c>
      <c r="EM6" s="81">
        <f t="shared" si="12"/>
        <v>0.14000000000000001</v>
      </c>
      <c r="EN6" s="81">
        <f t="shared" si="12"/>
        <v>0.13</v>
      </c>
      <c r="EO6" s="73" t="str">
        <f>IF(EO7="","",IF(EO7="-","【-】","【"&amp;SUBSTITUTE(TEXT(EO7,"#,##0.00"),"-","△")&amp;"】"))</f>
        <v>【0.23】</v>
      </c>
    </row>
    <row r="7" spans="1:145" s="59" customFormat="1">
      <c r="A7" s="60"/>
      <c r="B7" s="66">
        <v>2018</v>
      </c>
      <c r="C7" s="66">
        <v>222127</v>
      </c>
      <c r="D7" s="66">
        <v>47</v>
      </c>
      <c r="E7" s="66">
        <v>17</v>
      </c>
      <c r="F7" s="66">
        <v>1</v>
      </c>
      <c r="G7" s="66">
        <v>0</v>
      </c>
      <c r="H7" s="66" t="s">
        <v>96</v>
      </c>
      <c r="I7" s="66" t="s">
        <v>97</v>
      </c>
      <c r="J7" s="66" t="s">
        <v>98</v>
      </c>
      <c r="K7" s="66" t="s">
        <v>99</v>
      </c>
      <c r="L7" s="66" t="s">
        <v>100</v>
      </c>
      <c r="M7" s="66" t="s">
        <v>101</v>
      </c>
      <c r="N7" s="74" t="s">
        <v>54</v>
      </c>
      <c r="O7" s="74" t="s">
        <v>102</v>
      </c>
      <c r="P7" s="74">
        <v>22.17</v>
      </c>
      <c r="Q7" s="74">
        <v>87.08</v>
      </c>
      <c r="R7" s="74">
        <v>2222</v>
      </c>
      <c r="S7" s="74">
        <v>139876</v>
      </c>
      <c r="T7" s="74">
        <v>70.31</v>
      </c>
      <c r="U7" s="74">
        <v>1989.42</v>
      </c>
      <c r="V7" s="74">
        <v>30954</v>
      </c>
      <c r="W7" s="74">
        <v>5.5</v>
      </c>
      <c r="X7" s="74">
        <v>5628</v>
      </c>
      <c r="Y7" s="74">
        <v>64.459999999999994</v>
      </c>
      <c r="Z7" s="74">
        <v>62.89</v>
      </c>
      <c r="AA7" s="74">
        <v>66.06</v>
      </c>
      <c r="AB7" s="74">
        <v>73.209999999999994</v>
      </c>
      <c r="AC7" s="74">
        <v>71.12</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1540.75</v>
      </c>
      <c r="BG7" s="74">
        <v>1462.2</v>
      </c>
      <c r="BH7" s="74">
        <v>1462.54</v>
      </c>
      <c r="BI7" s="74">
        <v>829.4</v>
      </c>
      <c r="BJ7" s="74">
        <v>856.55</v>
      </c>
      <c r="BK7" s="74">
        <v>658.6</v>
      </c>
      <c r="BL7" s="74">
        <v>664.04</v>
      </c>
      <c r="BM7" s="74">
        <v>625.12</v>
      </c>
      <c r="BN7" s="74">
        <v>610.16999999999996</v>
      </c>
      <c r="BO7" s="74">
        <v>605.9</v>
      </c>
      <c r="BP7" s="74">
        <v>682.78</v>
      </c>
      <c r="BQ7" s="74">
        <v>38.53</v>
      </c>
      <c r="BR7" s="74">
        <v>37.51</v>
      </c>
      <c r="BS7" s="74">
        <v>40.75</v>
      </c>
      <c r="BT7" s="74">
        <v>49.67</v>
      </c>
      <c r="BU7" s="74">
        <v>48.25</v>
      </c>
      <c r="BV7" s="74">
        <v>88.44</v>
      </c>
      <c r="BW7" s="74">
        <v>86.2</v>
      </c>
      <c r="BX7" s="74">
        <v>89.74</v>
      </c>
      <c r="BY7" s="74">
        <v>88.37</v>
      </c>
      <c r="BZ7" s="74">
        <v>89.41</v>
      </c>
      <c r="CA7" s="74">
        <v>100.91</v>
      </c>
      <c r="CB7" s="74">
        <v>274.33</v>
      </c>
      <c r="CC7" s="74">
        <v>283.39999999999998</v>
      </c>
      <c r="CD7" s="74">
        <v>261.86</v>
      </c>
      <c r="CE7" s="74">
        <v>215.32</v>
      </c>
      <c r="CF7" s="74">
        <v>219.97</v>
      </c>
      <c r="CG7" s="74">
        <v>147.15</v>
      </c>
      <c r="CH7" s="74">
        <v>146.47999999999999</v>
      </c>
      <c r="CI7" s="74">
        <v>141.24</v>
      </c>
      <c r="CJ7" s="74">
        <v>143.05000000000001</v>
      </c>
      <c r="CK7" s="74">
        <v>142.05000000000001</v>
      </c>
      <c r="CL7" s="74">
        <v>136.86000000000001</v>
      </c>
      <c r="CM7" s="74">
        <v>61.29</v>
      </c>
      <c r="CN7" s="74">
        <v>61.29</v>
      </c>
      <c r="CO7" s="74">
        <v>63.38</v>
      </c>
      <c r="CP7" s="74">
        <v>53.63</v>
      </c>
      <c r="CQ7" s="74">
        <v>0</v>
      </c>
      <c r="CR7" s="74">
        <v>59.27</v>
      </c>
      <c r="CS7" s="74">
        <v>62.64</v>
      </c>
      <c r="CT7" s="74">
        <v>58.12</v>
      </c>
      <c r="CU7" s="74">
        <v>58.83</v>
      </c>
      <c r="CV7" s="74">
        <v>56.51</v>
      </c>
      <c r="CW7" s="74">
        <v>58.98</v>
      </c>
      <c r="CX7" s="74">
        <v>87.66</v>
      </c>
      <c r="CY7" s="74">
        <v>88.14</v>
      </c>
      <c r="CZ7" s="74">
        <v>89.03</v>
      </c>
      <c r="DA7" s="74">
        <v>89.61</v>
      </c>
      <c r="DB7" s="74">
        <v>89.81</v>
      </c>
      <c r="DC7" s="74">
        <v>92.82</v>
      </c>
      <c r="DD7" s="74">
        <v>92.98</v>
      </c>
      <c r="DE7" s="74">
        <v>93.07</v>
      </c>
      <c r="DF7" s="74">
        <v>92.9</v>
      </c>
      <c r="DG7" s="74">
        <v>93.91</v>
      </c>
      <c r="DH7" s="74">
        <v>95.2</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0.25</v>
      </c>
      <c r="EH7" s="74">
        <v>0</v>
      </c>
      <c r="EI7" s="74">
        <v>0</v>
      </c>
      <c r="EJ7" s="74">
        <v>7.0000000000000007e-002</v>
      </c>
      <c r="EK7" s="74">
        <v>7.0000000000000007e-002</v>
      </c>
      <c r="EL7" s="74">
        <v>0.1</v>
      </c>
      <c r="EM7" s="74">
        <v>0.14000000000000001</v>
      </c>
      <c r="EN7" s="74">
        <v>0.13</v>
      </c>
      <c r="EO7" s="74">
        <v>0.23</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53</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2020-02-07T03:28:47Z</cp:lastPrinted>
  <dcterms:created xsi:type="dcterms:W3CDTF">2019-12-05T05:05:00Z</dcterms:created>
  <dcterms:modified xsi:type="dcterms:W3CDTF">2020-02-18T09:06:04Z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2020-02-18T09:06:04Z</vt:filetime>
  </property>
</Properties>
</file>