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4DHrRyqE4afX1wGuhrJqUQmZDC2BBWxL3804EIGVY8PbYr9TbTDuY7e+EnrsrVJtQvSNsJ0gApx8+NOT+kfAQ==" workbookSaltValue="Z+h79/Se3br/FlXC4dWAKA==" workbookSpinCount="100000"/>
  <bookViews>
    <workbookView xWindow="0" yWindow="0" windowWidth="15360" windowHeight="7635"/>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<sst xmlns:r="http://schemas.openxmlformats.org/officeDocument/2006/relationships" xmlns="http://schemas.openxmlformats.org/spreadsheetml/2006/main" count="111" uniqueCount="111">
  <si>
    <t>事業名</t>
  </si>
  <si>
    <t>業務名</t>
    <rPh sb="2" eb="3">
      <t>メイ</t>
    </rPh>
    <phoneticPr fontId="1"/>
  </si>
  <si>
    <t>経営比較分析表（平成30年度決算）</t>
  </si>
  <si>
    <t>全国平均</t>
    <rPh sb="0" eb="2">
      <t>ゼンコク</t>
    </rPh>
    <rPh sb="2" eb="4">
      <t>ヘイキン</t>
    </rPh>
    <phoneticPr fontId="1"/>
  </si>
  <si>
    <t>類似団体区分</t>
    <rPh sb="4" eb="6">
      <t>クブン</t>
    </rPh>
    <phoneticPr fontId="1"/>
  </si>
  <si>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</si>
  <si>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</si>
  <si>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</si>
  <si>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</si>
  <si>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</si>
  <si>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</si>
  <si>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</si>
  <si>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</si>
  <si>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</si>
  <si>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</si>
  <si>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</si>
  <si>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</si>
  <si>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</si>
  <si>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</si>
  <si>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</si>
  <si>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漁業集落排水</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</si>
  <si>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</si>
  <si>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</si>
  <si>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</si>
  <si>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</si>
  <si>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</si>
  <si>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</si>
  <si>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</si>
  <si>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</si>
  <si>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</si>
  <si>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</si>
  <si>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</si>
  <si>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</si>
  <si>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</si>
  <si>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</si>
  <si>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</si>
  <si>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</si>
  <si>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</si>
  <si>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</si>
  <si>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</si>
  <si>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</si>
  <si>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</si>
  <si>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</si>
  <si>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</si>
  <si>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</si>
  <si>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</si>
  <si>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</si>
  <si>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</si>
  <si>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</si>
  <si>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</si>
  <si>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</si>
  <si>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</si>
  <si>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</si>
  <si>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</si>
  <si>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年度</t>
    <rPh sb="0" eb="2">
      <t>ネンド</t>
    </rPh>
    <phoneticPr fontId="1"/>
  </si>
  <si>
    <t>-</t>
  </si>
  <si>
    <t>人口</t>
    <rPh sb="0" eb="2">
      <t>ジンコウ</t>
    </rPh>
    <phoneticPr fontId="1"/>
  </si>
  <si>
    <t>下水道事業(法非適用)</t>
    <rPh sb="3" eb="5">
      <t>ジギョウ</t>
    </rPh>
    <rPh sb="6" eb="7">
      <t>ホウ</t>
    </rPh>
    <rPh sb="7" eb="8">
      <t>ヒ</t>
    </rPh>
    <rPh sb="8" eb="10">
      <t>テキヨウ</t>
    </rPh>
    <phoneticPr fontId="1"/>
  </si>
  <si>
    <t>⑤経費回収率(％)</t>
  </si>
  <si>
    <t>項番</t>
    <rPh sb="0" eb="2">
      <t>コウバン</t>
    </rPh>
    <phoneticPr fontId="1"/>
  </si>
  <si>
    <t>中項目</t>
    <rPh sb="0" eb="1">
      <t>チュウ</t>
    </rPh>
    <rPh sb="1" eb="3">
      <t>コウモク</t>
    </rPh>
    <phoneticPr fontId="1"/>
  </si>
  <si>
    <t>H7の供用開始から、約20年経過した中、H26からH27にかけて、集落排水処理施設（排水処理場、中継ポンプ場、官渠）の健全度調査を行い機能保全計画を策定した。排水処理場については、機器等の老朽化が著しいため、H28より更新工事に着手している。官渠については、調査の結果、健全度が保たれているため、現在のところ、改築又は更新計画はない。</t>
    <rPh sb="121" eb="122">
      <t>カン</t>
    </rPh>
    <rPh sb="122" eb="123">
      <t>ミゾ</t>
    </rPh>
    <phoneticPr fontId="1"/>
  </si>
  <si>
    <t>大項目</t>
    <rPh sb="0" eb="3">
      <t>ダイコウモク</t>
    </rPh>
    <phoneticPr fontId="1"/>
  </si>
  <si>
    <t>①収益的収支比率(％)</t>
    <rPh sb="1" eb="4">
      <t>シュウエキテキ</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</si>
  <si>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</si>
  <si>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</si>
  <si>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</si>
  <si>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</si>
  <si>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H2</t>
  </si>
  <si>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</si>
  <si>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</si>
  <si>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</si>
  <si>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</si>
  <si>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</si>
  <si>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</si>
  <si>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</si>
  <si>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</si>
  <si>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</si>
  <si>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</si>
  <si>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</si>
  <si>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</si>
  <si>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</si>
  <si>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</si>
  <si>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</si>
  <si>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</si>
  <si>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</si>
  <si>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</si>
  <si>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</si>
  <si>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</si>
  <si>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</si>
  <si>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</si>
  <si>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</si>
  <si>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</si>
  <si>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</si>
  <si>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</si>
  <si>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</si>
  <si>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</si>
  <si>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</si>
  <si>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</si>
  <si>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静岡県　下田市</t>
  </si>
  <si>
    <t>法非適用</t>
  </si>
  <si>
    <t>下水道事業</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</si>
  <si>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</si>
  <si>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</si>
  <si>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</si>
  <si>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</si>
  <si>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</si>
  <si>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</si>
  <si>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</si>
  <si>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経営健全化の手法として、人件費削減、広域化による施設統廃合の改善等があるが、当該事業は受益戸数が100戸に満たない小規模なもので、人件費は一般会計事務の職員が兼務しており、予算計上されていない。普及率及び水洗化率はともに100％で、使用料の徴収率も100％である。今後の広域化による公共下水道との施設統合は、集落が遠方で孤立しているため不可能である。経営健全化対策としては、現在進めている処理施設の更新工事において、処理能力及び処理方式を見直すことにより、更新工事費および電気料や汚泥引抜料の維持管理費の削減を図っていく。</t>
  </si>
  <si>
    <t>当該事業の経営にあたっては、使用料収入料のみでは賄いきれず、一般会計の繰入金より賄っている。収益的収支については、収支率100％を下回る赤字状態であり、Ｈ26～Ｈ28迄は80％を上回りＨ29に71.36％減少したが、H30は91.28％と回復している。企業債残高対事業については、H27以降類似団体よりも高い傾向にある。建設当時の借入金償還はH36の完済に向けて減少していくため、事業規模率はH33以降減少すると分析している。施設利用率は、建設当時の計画処理量に対して、その後の定住・観光人口の減少により類似団体と比較しても、かなり低い数値となっている。これについては、現在進めている処理施設の更新工事おいて、現状に見合った処理能力に見直しているため改善されるが、観光型集落であることから、夏期のピーク時に対して計画しているため、更新完了後の施設利用率も低い数値になると分析している。使用料収入については、水洗化率100％、徴収率も100％で滞納もない状況であり、汚水処理原価は類似団体と比較しても過去5年平均約310円と若干抑えられているが使用料単価が低いため、今後料金改定等により経営健全化を図っていく必要はあると考える。</t>
    <rPh sb="89" eb="91">
      <t>ウワマワ</t>
    </rPh>
    <rPh sb="102" eb="104">
      <t>ゲンショウ</t>
    </rPh>
    <rPh sb="126" eb="128">
      <t>キギョウ</t>
    </rPh>
    <rPh sb="128" eb="129">
      <t>サイ</t>
    </rPh>
    <rPh sb="129" eb="131">
      <t>ザンダカ</t>
    </rPh>
    <rPh sb="131" eb="132">
      <t>タイ</t>
    </rPh>
    <rPh sb="132" eb="134">
      <t>ジギョウ</t>
    </rPh>
    <rPh sb="143" eb="145">
      <t>イコウ</t>
    </rPh>
    <rPh sb="145" eb="147">
      <t>ルイジ</t>
    </rPh>
    <rPh sb="147" eb="149">
      <t>ダンタイ</t>
    </rPh>
    <rPh sb="152" eb="153">
      <t>タカ</t>
    </rPh>
    <rPh sb="154" eb="156">
      <t>ケイコウ</t>
    </rPh>
    <rPh sb="213" eb="215">
      <t>シセツ</t>
    </rPh>
    <rPh sb="377" eb="378">
      <t>ヒク</t>
    </rPh>
    <rPh sb="379" eb="381">
      <t>スウチ</t>
    </rPh>
    <rPh sb="392" eb="395">
      <t>シヨウリョウ</t>
    </rPh>
    <rPh sb="395" eb="397">
      <t>シュウニュウ</t>
    </rPh>
    <rPh sb="471" eb="474">
      <t>シヨウリョウ</t>
    </rPh>
    <rPh sb="474" eb="476">
      <t>タンカ</t>
    </rPh>
    <rPh sb="477" eb="478">
      <t>ヒク</t>
    </rPh>
    <rPh sb="482" eb="484">
      <t>コンゴ</t>
    </rPh>
    <rPh sb="484" eb="486">
      <t>リョウキン</t>
    </rPh>
    <rPh sb="486" eb="488">
      <t>カイテイ</t>
    </rPh>
    <rPh sb="488" eb="489">
      <t>トウ</t>
    </rPh>
    <rPh sb="492" eb="494">
      <t>ケイエイ</t>
    </rPh>
    <rPh sb="494" eb="497">
      <t>ケンゼンカ</t>
    </rPh>
    <rPh sb="498" eb="499">
      <t>ハカ</t>
    </rPh>
    <rPh sb="503" eb="505">
      <t>ヒツヨウ</t>
    </rPh>
    <rPh sb="509" eb="510">
      <t>カンガ</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</si>
</sst>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5.e-002</c:v>
                </c:pt>
                <c:pt idx="1">
                  <c:v>0.18</c:v>
                </c:pt>
                <c:pt idx="2">
                  <c:v>1.e-002</c:v>
                </c:pt>
                <c:pt idx="3">
                  <c:v>9.e-002</c:v>
                </c:pt>
                <c:pt idx="4">
                  <c:v>2.e-002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15.08</c:v>
                </c:pt>
                <c:pt idx="1">
                  <c:v>15.52</c:v>
                </c:pt>
                <c:pt idx="2">
                  <c:v>15.08</c:v>
                </c:pt>
                <c:pt idx="3">
                  <c:v>14.86</c:v>
                </c:pt>
                <c:pt idx="4">
                  <c:v>13.75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37016888488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86.69</c:v>
                </c:pt>
                <c:pt idx="1">
                  <c:v>82.85</c:v>
                </c:pt>
                <c:pt idx="2">
                  <c:v>95.55</c:v>
                </c:pt>
                <c:pt idx="3">
                  <c:v>71.36</c:v>
                </c:pt>
                <c:pt idx="4">
                  <c:v>91.28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99" b="0.75000000000001199"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655.76</c:v>
                </c:pt>
                <c:pt idx="1">
                  <c:v>1904.63</c:v>
                </c:pt>
                <c:pt idx="2">
                  <c:v>1781.79</c:v>
                </c:pt>
                <c:pt idx="3">
                  <c:v>1837.13</c:v>
                </c:pt>
                <c:pt idx="4">
                  <c:v>2387.58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33.6</c:v>
                </c:pt>
                <c:pt idx="1">
                  <c:v>30.72</c:v>
                </c:pt>
                <c:pt idx="2">
                  <c:v>40.619999999999997</c:v>
                </c:pt>
                <c:pt idx="3">
                  <c:v>39.58</c:v>
                </c:pt>
                <c:pt idx="4">
                  <c:v>40.29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334.64</c:v>
                </c:pt>
                <c:pt idx="1">
                  <c:v>370.13</c:v>
                </c:pt>
                <c:pt idx="2">
                  <c:v>281.43</c:v>
                </c:pt>
                <c:pt idx="3">
                  <c:v>289.39999999999998</c:v>
                </c:pt>
                <c:pt idx="4">
                  <c:v>271.99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【973.20】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【33.69】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【377.19】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【45.14】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topLeftCell="AJ6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下田市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5"/>
      <c r="D7" s="5"/>
      <c r="E7" s="5"/>
      <c r="F7" s="5"/>
      <c r="G7" s="5"/>
      <c r="H7" s="5"/>
      <c r="I7" s="5" t="s">
        <v>5</v>
      </c>
      <c r="J7" s="5"/>
      <c r="K7" s="5"/>
      <c r="L7" s="5"/>
      <c r="M7" s="5"/>
      <c r="N7" s="5"/>
      <c r="O7" s="5"/>
      <c r="P7" s="5" t="s">
        <v>0</v>
      </c>
      <c r="Q7" s="5"/>
      <c r="R7" s="5"/>
      <c r="S7" s="5"/>
      <c r="T7" s="5"/>
      <c r="U7" s="5"/>
      <c r="V7" s="5"/>
      <c r="W7" s="5" t="s">
        <v>4</v>
      </c>
      <c r="X7" s="5"/>
      <c r="Y7" s="5"/>
      <c r="Z7" s="5"/>
      <c r="AA7" s="5"/>
      <c r="AB7" s="5"/>
      <c r="AC7" s="5"/>
      <c r="AD7" s="5" t="s">
        <v>11</v>
      </c>
      <c r="AE7" s="5"/>
      <c r="AF7" s="5"/>
      <c r="AG7" s="5"/>
      <c r="AH7" s="5"/>
      <c r="AI7" s="5"/>
      <c r="AJ7" s="5"/>
      <c r="AK7" s="3"/>
      <c r="AL7" s="5" t="s">
        <v>12</v>
      </c>
      <c r="AM7" s="5"/>
      <c r="AN7" s="5"/>
      <c r="AO7" s="5"/>
      <c r="AP7" s="5"/>
      <c r="AQ7" s="5"/>
      <c r="AR7" s="5"/>
      <c r="AS7" s="5"/>
      <c r="AT7" s="5" t="s">
        <v>9</v>
      </c>
      <c r="AU7" s="5"/>
      <c r="AV7" s="5"/>
      <c r="AW7" s="5"/>
      <c r="AX7" s="5"/>
      <c r="AY7" s="5"/>
      <c r="AZ7" s="5"/>
      <c r="BA7" s="5"/>
      <c r="BB7" s="5" t="s">
        <v>6</v>
      </c>
      <c r="BC7" s="5"/>
      <c r="BD7" s="5"/>
      <c r="BE7" s="5"/>
      <c r="BF7" s="5"/>
      <c r="BG7" s="5"/>
      <c r="BH7" s="5"/>
      <c r="BI7" s="5"/>
      <c r="BJ7" s="3"/>
      <c r="BK7" s="3"/>
      <c r="BL7" s="27" t="s">
        <v>14</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1" t="str">
        <f>データ!$M$6</f>
        <v>非設置</v>
      </c>
      <c r="AE8" s="21"/>
      <c r="AF8" s="21"/>
      <c r="AG8" s="21"/>
      <c r="AH8" s="21"/>
      <c r="AI8" s="21"/>
      <c r="AJ8" s="21"/>
      <c r="AK8" s="3"/>
      <c r="AL8" s="22">
        <f>データ!S6</f>
        <v>21748</v>
      </c>
      <c r="AM8" s="22"/>
      <c r="AN8" s="22"/>
      <c r="AO8" s="22"/>
      <c r="AP8" s="22"/>
      <c r="AQ8" s="22"/>
      <c r="AR8" s="22"/>
      <c r="AS8" s="22"/>
      <c r="AT8" s="7">
        <f>データ!T6</f>
        <v>104.38</v>
      </c>
      <c r="AU8" s="7"/>
      <c r="AV8" s="7"/>
      <c r="AW8" s="7"/>
      <c r="AX8" s="7"/>
      <c r="AY8" s="7"/>
      <c r="AZ8" s="7"/>
      <c r="BA8" s="7"/>
      <c r="BB8" s="7">
        <f>データ!U6</f>
        <v>208.35</v>
      </c>
      <c r="BC8" s="7"/>
      <c r="BD8" s="7"/>
      <c r="BE8" s="7"/>
      <c r="BF8" s="7"/>
      <c r="BG8" s="7"/>
      <c r="BH8" s="7"/>
      <c r="BI8" s="7"/>
      <c r="BJ8" s="3"/>
      <c r="BK8" s="3"/>
      <c r="BL8" s="28" t="s">
        <v>15</v>
      </c>
      <c r="BM8" s="38"/>
      <c r="BN8" s="45" t="s">
        <v>16</v>
      </c>
      <c r="BO8" s="48"/>
      <c r="BP8" s="48"/>
      <c r="BQ8" s="48"/>
      <c r="BR8" s="48"/>
      <c r="BS8" s="48"/>
      <c r="BT8" s="48"/>
      <c r="BU8" s="48"/>
      <c r="BV8" s="48"/>
      <c r="BW8" s="48"/>
      <c r="BX8" s="48"/>
      <c r="BY8" s="52"/>
    </row>
    <row r="9" spans="1:78" ht="18.75" customHeight="1">
      <c r="A9" s="2"/>
      <c r="B9" s="5" t="s">
        <v>17</v>
      </c>
      <c r="C9" s="5"/>
      <c r="D9" s="5"/>
      <c r="E9" s="5"/>
      <c r="F9" s="5"/>
      <c r="G9" s="5"/>
      <c r="H9" s="5"/>
      <c r="I9" s="5" t="s">
        <v>19</v>
      </c>
      <c r="J9" s="5"/>
      <c r="K9" s="5"/>
      <c r="L9" s="5"/>
      <c r="M9" s="5"/>
      <c r="N9" s="5"/>
      <c r="O9" s="5"/>
      <c r="P9" s="5" t="s">
        <v>22</v>
      </c>
      <c r="Q9" s="5"/>
      <c r="R9" s="5"/>
      <c r="S9" s="5"/>
      <c r="T9" s="5"/>
      <c r="U9" s="5"/>
      <c r="V9" s="5"/>
      <c r="W9" s="5" t="s">
        <v>23</v>
      </c>
      <c r="X9" s="5"/>
      <c r="Y9" s="5"/>
      <c r="Z9" s="5"/>
      <c r="AA9" s="5"/>
      <c r="AB9" s="5"/>
      <c r="AC9" s="5"/>
      <c r="AD9" s="5" t="s">
        <v>24</v>
      </c>
      <c r="AE9" s="5"/>
      <c r="AF9" s="5"/>
      <c r="AG9" s="5"/>
      <c r="AH9" s="5"/>
      <c r="AI9" s="5"/>
      <c r="AJ9" s="5"/>
      <c r="AK9" s="3"/>
      <c r="AL9" s="5" t="s">
        <v>26</v>
      </c>
      <c r="AM9" s="5"/>
      <c r="AN9" s="5"/>
      <c r="AO9" s="5"/>
      <c r="AP9" s="5"/>
      <c r="AQ9" s="5"/>
      <c r="AR9" s="5"/>
      <c r="AS9" s="5"/>
      <c r="AT9" s="5" t="s">
        <v>32</v>
      </c>
      <c r="AU9" s="5"/>
      <c r="AV9" s="5"/>
      <c r="AW9" s="5"/>
      <c r="AX9" s="5"/>
      <c r="AY9" s="5"/>
      <c r="AZ9" s="5"/>
      <c r="BA9" s="5"/>
      <c r="BB9" s="5" t="s">
        <v>34</v>
      </c>
      <c r="BC9" s="5"/>
      <c r="BD9" s="5"/>
      <c r="BE9" s="5"/>
      <c r="BF9" s="5"/>
      <c r="BG9" s="5"/>
      <c r="BH9" s="5"/>
      <c r="BI9" s="5"/>
      <c r="BJ9" s="3"/>
      <c r="BK9" s="3"/>
      <c r="BL9" s="29" t="s">
        <v>37</v>
      </c>
      <c r="BM9" s="39"/>
      <c r="BN9" s="46" t="s">
        <v>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0.85</v>
      </c>
      <c r="Q10" s="7"/>
      <c r="R10" s="7"/>
      <c r="S10" s="7"/>
      <c r="T10" s="7"/>
      <c r="U10" s="7"/>
      <c r="V10" s="7"/>
      <c r="W10" s="7">
        <f>データ!Q6</f>
        <v>106.5</v>
      </c>
      <c r="X10" s="7"/>
      <c r="Y10" s="7"/>
      <c r="Z10" s="7"/>
      <c r="AA10" s="7"/>
      <c r="AB10" s="7"/>
      <c r="AC10" s="7"/>
      <c r="AD10" s="22">
        <f>データ!R6</f>
        <v>2052</v>
      </c>
      <c r="AE10" s="22"/>
      <c r="AF10" s="22"/>
      <c r="AG10" s="22"/>
      <c r="AH10" s="22"/>
      <c r="AI10" s="22"/>
      <c r="AJ10" s="22"/>
      <c r="AK10" s="2"/>
      <c r="AL10" s="22">
        <f>データ!V6</f>
        <v>182</v>
      </c>
      <c r="AM10" s="22"/>
      <c r="AN10" s="22"/>
      <c r="AO10" s="22"/>
      <c r="AP10" s="22"/>
      <c r="AQ10" s="22"/>
      <c r="AR10" s="22"/>
      <c r="AS10" s="22"/>
      <c r="AT10" s="7">
        <f>データ!W6</f>
        <v>8.e-002</v>
      </c>
      <c r="AU10" s="7"/>
      <c r="AV10" s="7"/>
      <c r="AW10" s="7"/>
      <c r="AX10" s="7"/>
      <c r="AY10" s="7"/>
      <c r="AZ10" s="7"/>
      <c r="BA10" s="7"/>
      <c r="BB10" s="7">
        <f>データ!X6</f>
        <v>2275</v>
      </c>
      <c r="BC10" s="7"/>
      <c r="BD10" s="7"/>
      <c r="BE10" s="7"/>
      <c r="BF10" s="7"/>
      <c r="BG10" s="7"/>
      <c r="BH10" s="7"/>
      <c r="BI10" s="7"/>
      <c r="BJ10" s="2"/>
      <c r="BK10" s="2"/>
      <c r="BL10" s="30" t="s">
        <v>13</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10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110</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29</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61</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43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44</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109</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40</v>
      </c>
    </row>
    <row r="84" spans="1:78">
      <c r="C84" s="2"/>
    </row>
    <row r="85" spans="1:78" hidden="1">
      <c r="B85" s="12" t="s">
        <v>3</v>
      </c>
      <c r="C85" s="12"/>
      <c r="D85" s="12"/>
      <c r="E85" s="12" t="s">
        <v>45</v>
      </c>
      <c r="F85" s="12" t="s">
        <v>28</v>
      </c>
      <c r="G85" s="12" t="s">
        <v>47</v>
      </c>
      <c r="H85" s="12" t="s">
        <v>48</v>
      </c>
      <c r="I85" s="12" t="s">
        <v>50</v>
      </c>
      <c r="J85" s="12" t="s">
        <v>25</v>
      </c>
      <c r="K85" s="12" t="s">
        <v>51</v>
      </c>
      <c r="L85" s="12" t="s">
        <v>52</v>
      </c>
      <c r="M85" s="12" t="s">
        <v>53</v>
      </c>
      <c r="N85" s="12" t="s">
        <v>46</v>
      </c>
      <c r="O85" s="12" t="s">
        <v>27</v>
      </c>
    </row>
    <row r="86" spans="1:78" hidden="1">
      <c r="B86" s="12"/>
      <c r="C86" s="12"/>
      <c r="D86" s="12"/>
      <c r="E86" s="12" t="str">
        <f>データ!AI6</f>
        <v/>
      </c>
      <c r="F86" s="12" t="s">
        <v>55</v>
      </c>
      <c r="G86" s="12" t="s">
        <v>55</v>
      </c>
      <c r="H86" s="12" t="str">
        <f>データ!BP6</f>
        <v>【973.20】</v>
      </c>
      <c r="I86" s="12" t="str">
        <f>データ!CA6</f>
        <v>【45.14】</v>
      </c>
      <c r="J86" s="12" t="str">
        <f>データ!CL6</f>
        <v>【377.19】</v>
      </c>
      <c r="K86" s="12" t="str">
        <f>データ!CW6</f>
        <v>【33.69】</v>
      </c>
      <c r="L86" s="12" t="str">
        <f>データ!DH6</f>
        <v>【80.08】</v>
      </c>
      <c r="M86" s="12" t="s">
        <v>55</v>
      </c>
      <c r="N86" s="12" t="s">
        <v>55</v>
      </c>
      <c r="O86" s="12" t="str">
        <f>データ!EO6</f>
        <v>【0.04】</v>
      </c>
    </row>
  </sheetData>
  <sheetProtection algorithmName="SHA-512" hashValue="5FjO5XP9TlZORLgtVna63spyH+3mQwB8dg6aoIBuNbME0OoionZfwFPKFor4kAzaThJrQ528clCNSRlxlQ1AxA==" saltValue="GEkeiFqwjinqDSk4rlMTV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0"/>
  <sheetViews>
    <sheetView showGridLines="0" workbookViewId="0"/>
  </sheetViews>
  <sheetFormatPr defaultRowHeight="13.5"/>
  <cols>
    <col min="2" max="144" width="11.875" customWidth="1"/>
  </cols>
  <sheetData>
    <row r="1" spans="1:145">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59</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62</v>
      </c>
      <c r="B3" s="62" t="s">
        <v>54</v>
      </c>
      <c r="C3" s="62" t="s">
        <v>42</v>
      </c>
      <c r="D3" s="62" t="s">
        <v>18</v>
      </c>
      <c r="E3" s="62" t="s">
        <v>36</v>
      </c>
      <c r="F3" s="62" t="s">
        <v>49</v>
      </c>
      <c r="G3" s="62" t="s">
        <v>64</v>
      </c>
      <c r="H3" s="68" t="s">
        <v>7</v>
      </c>
      <c r="I3" s="71"/>
      <c r="J3" s="71"/>
      <c r="K3" s="71"/>
      <c r="L3" s="71"/>
      <c r="M3" s="71"/>
      <c r="N3" s="71"/>
      <c r="O3" s="71"/>
      <c r="P3" s="71"/>
      <c r="Q3" s="71"/>
      <c r="R3" s="71"/>
      <c r="S3" s="71"/>
      <c r="T3" s="71"/>
      <c r="U3" s="71"/>
      <c r="V3" s="71"/>
      <c r="W3" s="71"/>
      <c r="X3" s="76"/>
      <c r="Y3" s="79" t="s">
        <v>31</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43</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60</v>
      </c>
      <c r="B4" s="63"/>
      <c r="C4" s="63"/>
      <c r="D4" s="63"/>
      <c r="E4" s="63"/>
      <c r="F4" s="63"/>
      <c r="G4" s="63"/>
      <c r="H4" s="69"/>
      <c r="I4" s="72"/>
      <c r="J4" s="72"/>
      <c r="K4" s="72"/>
      <c r="L4" s="72"/>
      <c r="M4" s="72"/>
      <c r="N4" s="72"/>
      <c r="O4" s="72"/>
      <c r="P4" s="72"/>
      <c r="Q4" s="72"/>
      <c r="R4" s="72"/>
      <c r="S4" s="72"/>
      <c r="T4" s="72"/>
      <c r="U4" s="72"/>
      <c r="V4" s="72"/>
      <c r="W4" s="72"/>
      <c r="X4" s="77"/>
      <c r="Y4" s="80" t="s">
        <v>63</v>
      </c>
      <c r="Z4" s="80"/>
      <c r="AA4" s="80"/>
      <c r="AB4" s="80"/>
      <c r="AC4" s="80"/>
      <c r="AD4" s="80"/>
      <c r="AE4" s="80"/>
      <c r="AF4" s="80"/>
      <c r="AG4" s="80"/>
      <c r="AH4" s="80"/>
      <c r="AI4" s="80"/>
      <c r="AJ4" s="80" t="s">
        <v>35</v>
      </c>
      <c r="AK4" s="80"/>
      <c r="AL4" s="80"/>
      <c r="AM4" s="80"/>
      <c r="AN4" s="80"/>
      <c r="AO4" s="80"/>
      <c r="AP4" s="80"/>
      <c r="AQ4" s="80"/>
      <c r="AR4" s="80"/>
      <c r="AS4" s="80"/>
      <c r="AT4" s="80"/>
      <c r="AU4" s="80" t="s">
        <v>65</v>
      </c>
      <c r="AV4" s="80"/>
      <c r="AW4" s="80"/>
      <c r="AX4" s="80"/>
      <c r="AY4" s="80"/>
      <c r="AZ4" s="80"/>
      <c r="BA4" s="80"/>
      <c r="BB4" s="80"/>
      <c r="BC4" s="80"/>
      <c r="BD4" s="80"/>
      <c r="BE4" s="80"/>
      <c r="BF4" s="80" t="s">
        <v>66</v>
      </c>
      <c r="BG4" s="80"/>
      <c r="BH4" s="80"/>
      <c r="BI4" s="80"/>
      <c r="BJ4" s="80"/>
      <c r="BK4" s="80"/>
      <c r="BL4" s="80"/>
      <c r="BM4" s="80"/>
      <c r="BN4" s="80"/>
      <c r="BO4" s="80"/>
      <c r="BP4" s="80"/>
      <c r="BQ4" s="80" t="s">
        <v>58</v>
      </c>
      <c r="BR4" s="80"/>
      <c r="BS4" s="80"/>
      <c r="BT4" s="80"/>
      <c r="BU4" s="80"/>
      <c r="BV4" s="80"/>
      <c r="BW4" s="80"/>
      <c r="BX4" s="80"/>
      <c r="BY4" s="80"/>
      <c r="BZ4" s="80"/>
      <c r="CA4" s="80"/>
      <c r="CB4" s="80" t="s">
        <v>67</v>
      </c>
      <c r="CC4" s="80"/>
      <c r="CD4" s="80"/>
      <c r="CE4" s="80"/>
      <c r="CF4" s="80"/>
      <c r="CG4" s="80"/>
      <c r="CH4" s="80"/>
      <c r="CI4" s="80"/>
      <c r="CJ4" s="80"/>
      <c r="CK4" s="80"/>
      <c r="CL4" s="80"/>
      <c r="CM4" s="80" t="s">
        <v>69</v>
      </c>
      <c r="CN4" s="80"/>
      <c r="CO4" s="80"/>
      <c r="CP4" s="80"/>
      <c r="CQ4" s="80"/>
      <c r="CR4" s="80"/>
      <c r="CS4" s="80"/>
      <c r="CT4" s="80"/>
      <c r="CU4" s="80"/>
      <c r="CV4" s="80"/>
      <c r="CW4" s="80"/>
      <c r="CX4" s="80" t="s">
        <v>30</v>
      </c>
      <c r="CY4" s="80"/>
      <c r="CZ4" s="80"/>
      <c r="DA4" s="80"/>
      <c r="DB4" s="80"/>
      <c r="DC4" s="80"/>
      <c r="DD4" s="80"/>
      <c r="DE4" s="80"/>
      <c r="DF4" s="80"/>
      <c r="DG4" s="80"/>
      <c r="DH4" s="80"/>
      <c r="DI4" s="80" t="s">
        <v>39</v>
      </c>
      <c r="DJ4" s="80"/>
      <c r="DK4" s="80"/>
      <c r="DL4" s="80"/>
      <c r="DM4" s="80"/>
      <c r="DN4" s="80"/>
      <c r="DO4" s="80"/>
      <c r="DP4" s="80"/>
      <c r="DQ4" s="80"/>
      <c r="DR4" s="80"/>
      <c r="DS4" s="80"/>
      <c r="DT4" s="80" t="s">
        <v>70</v>
      </c>
      <c r="DU4" s="80"/>
      <c r="DV4" s="80"/>
      <c r="DW4" s="80"/>
      <c r="DX4" s="80"/>
      <c r="DY4" s="80"/>
      <c r="DZ4" s="80"/>
      <c r="EA4" s="80"/>
      <c r="EB4" s="80"/>
      <c r="EC4" s="80"/>
      <c r="ED4" s="80"/>
      <c r="EE4" s="80" t="s">
        <v>71</v>
      </c>
      <c r="EF4" s="80"/>
      <c r="EG4" s="80"/>
      <c r="EH4" s="80"/>
      <c r="EI4" s="80"/>
      <c r="EJ4" s="80"/>
      <c r="EK4" s="80"/>
      <c r="EL4" s="80"/>
      <c r="EM4" s="80"/>
      <c r="EN4" s="80"/>
      <c r="EO4" s="80"/>
    </row>
    <row r="5" spans="1:145">
      <c r="A5" s="60" t="s">
        <v>72</v>
      </c>
      <c r="B5" s="64"/>
      <c r="C5" s="64"/>
      <c r="D5" s="64"/>
      <c r="E5" s="64"/>
      <c r="F5" s="64"/>
      <c r="G5" s="64"/>
      <c r="H5" s="70" t="s">
        <v>73</v>
      </c>
      <c r="I5" s="70" t="s">
        <v>74</v>
      </c>
      <c r="J5" s="70" t="s">
        <v>75</v>
      </c>
      <c r="K5" s="70" t="s">
        <v>76</v>
      </c>
      <c r="L5" s="70" t="s">
        <v>77</v>
      </c>
      <c r="M5" s="70" t="s">
        <v>11</v>
      </c>
      <c r="N5" s="70" t="s">
        <v>78</v>
      </c>
      <c r="O5" s="70" t="s">
        <v>79</v>
      </c>
      <c r="P5" s="70" t="s">
        <v>80</v>
      </c>
      <c r="Q5" s="70" t="s">
        <v>81</v>
      </c>
      <c r="R5" s="70" t="s">
        <v>82</v>
      </c>
      <c r="S5" s="70" t="s">
        <v>56</v>
      </c>
      <c r="T5" s="70" t="s">
        <v>83</v>
      </c>
      <c r="U5" s="70" t="s">
        <v>84</v>
      </c>
      <c r="V5" s="70" t="s">
        <v>85</v>
      </c>
      <c r="W5" s="70" t="s">
        <v>86</v>
      </c>
      <c r="X5" s="70" t="s">
        <v>87</v>
      </c>
      <c r="Y5" s="70" t="s">
        <v>33</v>
      </c>
      <c r="Z5" s="70" t="s">
        <v>88</v>
      </c>
      <c r="AA5" s="70" t="s">
        <v>89</v>
      </c>
      <c r="AB5" s="70" t="s">
        <v>90</v>
      </c>
      <c r="AC5" s="70" t="s">
        <v>91</v>
      </c>
      <c r="AD5" s="70" t="s">
        <v>92</v>
      </c>
      <c r="AE5" s="70" t="s">
        <v>93</v>
      </c>
      <c r="AF5" s="70" t="s">
        <v>94</v>
      </c>
      <c r="AG5" s="70" t="s">
        <v>95</v>
      </c>
      <c r="AH5" s="70" t="s">
        <v>96</v>
      </c>
      <c r="AI5" s="70" t="s">
        <v>3</v>
      </c>
      <c r="AJ5" s="70" t="s">
        <v>33</v>
      </c>
      <c r="AK5" s="70" t="s">
        <v>88</v>
      </c>
      <c r="AL5" s="70" t="s">
        <v>89</v>
      </c>
      <c r="AM5" s="70" t="s">
        <v>90</v>
      </c>
      <c r="AN5" s="70" t="s">
        <v>91</v>
      </c>
      <c r="AO5" s="70" t="s">
        <v>92</v>
      </c>
      <c r="AP5" s="70" t="s">
        <v>93</v>
      </c>
      <c r="AQ5" s="70" t="s">
        <v>94</v>
      </c>
      <c r="AR5" s="70" t="s">
        <v>95</v>
      </c>
      <c r="AS5" s="70" t="s">
        <v>96</v>
      </c>
      <c r="AT5" s="70" t="s">
        <v>97</v>
      </c>
      <c r="AU5" s="70" t="s">
        <v>33</v>
      </c>
      <c r="AV5" s="70" t="s">
        <v>88</v>
      </c>
      <c r="AW5" s="70" t="s">
        <v>89</v>
      </c>
      <c r="AX5" s="70" t="s">
        <v>90</v>
      </c>
      <c r="AY5" s="70" t="s">
        <v>91</v>
      </c>
      <c r="AZ5" s="70" t="s">
        <v>92</v>
      </c>
      <c r="BA5" s="70" t="s">
        <v>93</v>
      </c>
      <c r="BB5" s="70" t="s">
        <v>94</v>
      </c>
      <c r="BC5" s="70" t="s">
        <v>95</v>
      </c>
      <c r="BD5" s="70" t="s">
        <v>96</v>
      </c>
      <c r="BE5" s="70" t="s">
        <v>97</v>
      </c>
      <c r="BF5" s="70" t="s">
        <v>33</v>
      </c>
      <c r="BG5" s="70" t="s">
        <v>88</v>
      </c>
      <c r="BH5" s="70" t="s">
        <v>89</v>
      </c>
      <c r="BI5" s="70" t="s">
        <v>90</v>
      </c>
      <c r="BJ5" s="70" t="s">
        <v>91</v>
      </c>
      <c r="BK5" s="70" t="s">
        <v>92</v>
      </c>
      <c r="BL5" s="70" t="s">
        <v>93</v>
      </c>
      <c r="BM5" s="70" t="s">
        <v>94</v>
      </c>
      <c r="BN5" s="70" t="s">
        <v>95</v>
      </c>
      <c r="BO5" s="70" t="s">
        <v>96</v>
      </c>
      <c r="BP5" s="70" t="s">
        <v>97</v>
      </c>
      <c r="BQ5" s="70" t="s">
        <v>33</v>
      </c>
      <c r="BR5" s="70" t="s">
        <v>88</v>
      </c>
      <c r="BS5" s="70" t="s">
        <v>89</v>
      </c>
      <c r="BT5" s="70" t="s">
        <v>90</v>
      </c>
      <c r="BU5" s="70" t="s">
        <v>91</v>
      </c>
      <c r="BV5" s="70" t="s">
        <v>92</v>
      </c>
      <c r="BW5" s="70" t="s">
        <v>93</v>
      </c>
      <c r="BX5" s="70" t="s">
        <v>94</v>
      </c>
      <c r="BY5" s="70" t="s">
        <v>95</v>
      </c>
      <c r="BZ5" s="70" t="s">
        <v>96</v>
      </c>
      <c r="CA5" s="70" t="s">
        <v>97</v>
      </c>
      <c r="CB5" s="70" t="s">
        <v>33</v>
      </c>
      <c r="CC5" s="70" t="s">
        <v>88</v>
      </c>
      <c r="CD5" s="70" t="s">
        <v>89</v>
      </c>
      <c r="CE5" s="70" t="s">
        <v>90</v>
      </c>
      <c r="CF5" s="70" t="s">
        <v>91</v>
      </c>
      <c r="CG5" s="70" t="s">
        <v>92</v>
      </c>
      <c r="CH5" s="70" t="s">
        <v>93</v>
      </c>
      <c r="CI5" s="70" t="s">
        <v>94</v>
      </c>
      <c r="CJ5" s="70" t="s">
        <v>95</v>
      </c>
      <c r="CK5" s="70" t="s">
        <v>96</v>
      </c>
      <c r="CL5" s="70" t="s">
        <v>97</v>
      </c>
      <c r="CM5" s="70" t="s">
        <v>33</v>
      </c>
      <c r="CN5" s="70" t="s">
        <v>88</v>
      </c>
      <c r="CO5" s="70" t="s">
        <v>89</v>
      </c>
      <c r="CP5" s="70" t="s">
        <v>90</v>
      </c>
      <c r="CQ5" s="70" t="s">
        <v>91</v>
      </c>
      <c r="CR5" s="70" t="s">
        <v>92</v>
      </c>
      <c r="CS5" s="70" t="s">
        <v>93</v>
      </c>
      <c r="CT5" s="70" t="s">
        <v>94</v>
      </c>
      <c r="CU5" s="70" t="s">
        <v>95</v>
      </c>
      <c r="CV5" s="70" t="s">
        <v>96</v>
      </c>
      <c r="CW5" s="70" t="s">
        <v>97</v>
      </c>
      <c r="CX5" s="70" t="s">
        <v>33</v>
      </c>
      <c r="CY5" s="70" t="s">
        <v>88</v>
      </c>
      <c r="CZ5" s="70" t="s">
        <v>89</v>
      </c>
      <c r="DA5" s="70" t="s">
        <v>90</v>
      </c>
      <c r="DB5" s="70" t="s">
        <v>91</v>
      </c>
      <c r="DC5" s="70" t="s">
        <v>92</v>
      </c>
      <c r="DD5" s="70" t="s">
        <v>93</v>
      </c>
      <c r="DE5" s="70" t="s">
        <v>94</v>
      </c>
      <c r="DF5" s="70" t="s">
        <v>95</v>
      </c>
      <c r="DG5" s="70" t="s">
        <v>96</v>
      </c>
      <c r="DH5" s="70" t="s">
        <v>97</v>
      </c>
      <c r="DI5" s="70" t="s">
        <v>33</v>
      </c>
      <c r="DJ5" s="70" t="s">
        <v>88</v>
      </c>
      <c r="DK5" s="70" t="s">
        <v>89</v>
      </c>
      <c r="DL5" s="70" t="s">
        <v>90</v>
      </c>
      <c r="DM5" s="70" t="s">
        <v>91</v>
      </c>
      <c r="DN5" s="70" t="s">
        <v>92</v>
      </c>
      <c r="DO5" s="70" t="s">
        <v>93</v>
      </c>
      <c r="DP5" s="70" t="s">
        <v>94</v>
      </c>
      <c r="DQ5" s="70" t="s">
        <v>95</v>
      </c>
      <c r="DR5" s="70" t="s">
        <v>96</v>
      </c>
      <c r="DS5" s="70" t="s">
        <v>97</v>
      </c>
      <c r="DT5" s="70" t="s">
        <v>33</v>
      </c>
      <c r="DU5" s="70" t="s">
        <v>88</v>
      </c>
      <c r="DV5" s="70" t="s">
        <v>89</v>
      </c>
      <c r="DW5" s="70" t="s">
        <v>90</v>
      </c>
      <c r="DX5" s="70" t="s">
        <v>91</v>
      </c>
      <c r="DY5" s="70" t="s">
        <v>92</v>
      </c>
      <c r="DZ5" s="70" t="s">
        <v>93</v>
      </c>
      <c r="EA5" s="70" t="s">
        <v>94</v>
      </c>
      <c r="EB5" s="70" t="s">
        <v>95</v>
      </c>
      <c r="EC5" s="70" t="s">
        <v>96</v>
      </c>
      <c r="ED5" s="70" t="s">
        <v>97</v>
      </c>
      <c r="EE5" s="70" t="s">
        <v>33</v>
      </c>
      <c r="EF5" s="70" t="s">
        <v>88</v>
      </c>
      <c r="EG5" s="70" t="s">
        <v>89</v>
      </c>
      <c r="EH5" s="70" t="s">
        <v>90</v>
      </c>
      <c r="EI5" s="70" t="s">
        <v>91</v>
      </c>
      <c r="EJ5" s="70" t="s">
        <v>92</v>
      </c>
      <c r="EK5" s="70" t="s">
        <v>93</v>
      </c>
      <c r="EL5" s="70" t="s">
        <v>94</v>
      </c>
      <c r="EM5" s="70" t="s">
        <v>95</v>
      </c>
      <c r="EN5" s="70" t="s">
        <v>96</v>
      </c>
      <c r="EO5" s="70" t="s">
        <v>97</v>
      </c>
    </row>
    <row r="6" spans="1:145" s="59" customFormat="1">
      <c r="A6" s="60" t="s">
        <v>98</v>
      </c>
      <c r="B6" s="65">
        <f t="shared" ref="B6:X6" si="1">B7</f>
        <v>2018</v>
      </c>
      <c r="C6" s="65">
        <f t="shared" si="1"/>
        <v>222194</v>
      </c>
      <c r="D6" s="65">
        <f t="shared" si="1"/>
        <v>47</v>
      </c>
      <c r="E6" s="65">
        <f t="shared" si="1"/>
        <v>17</v>
      </c>
      <c r="F6" s="65">
        <f t="shared" si="1"/>
        <v>6</v>
      </c>
      <c r="G6" s="65">
        <f t="shared" si="1"/>
        <v>0</v>
      </c>
      <c r="H6" s="65" t="str">
        <f t="shared" si="1"/>
        <v>静岡県　下田市</v>
      </c>
      <c r="I6" s="65" t="str">
        <f t="shared" si="1"/>
        <v>法非適用</v>
      </c>
      <c r="J6" s="65" t="str">
        <f t="shared" si="1"/>
        <v>下水道事業</v>
      </c>
      <c r="K6" s="65" t="str">
        <f t="shared" si="1"/>
        <v>漁業集落排水</v>
      </c>
      <c r="L6" s="65" t="str">
        <f t="shared" si="1"/>
        <v>H2</v>
      </c>
      <c r="M6" s="65" t="str">
        <f t="shared" si="1"/>
        <v>非設置</v>
      </c>
      <c r="N6" s="73" t="str">
        <f t="shared" si="1"/>
        <v>-</v>
      </c>
      <c r="O6" s="73" t="str">
        <f t="shared" si="1"/>
        <v>該当数値なし</v>
      </c>
      <c r="P6" s="73">
        <f t="shared" si="1"/>
        <v>0.85</v>
      </c>
      <c r="Q6" s="73">
        <f t="shared" si="1"/>
        <v>106.5</v>
      </c>
      <c r="R6" s="73">
        <f t="shared" si="1"/>
        <v>2052</v>
      </c>
      <c r="S6" s="73">
        <f t="shared" si="1"/>
        <v>21748</v>
      </c>
      <c r="T6" s="73">
        <f t="shared" si="1"/>
        <v>104.38</v>
      </c>
      <c r="U6" s="73">
        <f t="shared" si="1"/>
        <v>208.35</v>
      </c>
      <c r="V6" s="73">
        <f t="shared" si="1"/>
        <v>182</v>
      </c>
      <c r="W6" s="73">
        <f t="shared" si="1"/>
        <v>8.e-002</v>
      </c>
      <c r="X6" s="73">
        <f t="shared" si="1"/>
        <v>2275</v>
      </c>
      <c r="Y6" s="81">
        <f t="shared" ref="Y6:AH6" si="2">IF(Y7="",NA(),Y7)</f>
        <v>86.69</v>
      </c>
      <c r="Z6" s="81">
        <f t="shared" si="2"/>
        <v>82.85</v>
      </c>
      <c r="AA6" s="81">
        <f t="shared" si="2"/>
        <v>95.55</v>
      </c>
      <c r="AB6" s="81">
        <f t="shared" si="2"/>
        <v>71.36</v>
      </c>
      <c r="AC6" s="81">
        <f t="shared" si="2"/>
        <v>91.28</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655.76</v>
      </c>
      <c r="BG6" s="81">
        <f t="shared" si="5"/>
        <v>1904.63</v>
      </c>
      <c r="BH6" s="81">
        <f t="shared" si="5"/>
        <v>1781.79</v>
      </c>
      <c r="BI6" s="81">
        <f t="shared" si="5"/>
        <v>1837.13</v>
      </c>
      <c r="BJ6" s="81">
        <f t="shared" si="5"/>
        <v>2387.58</v>
      </c>
      <c r="BK6" s="81">
        <f t="shared" si="5"/>
        <v>830.5</v>
      </c>
      <c r="BL6" s="81">
        <f t="shared" si="5"/>
        <v>1029.24</v>
      </c>
      <c r="BM6" s="81">
        <f t="shared" si="5"/>
        <v>1063.93</v>
      </c>
      <c r="BN6" s="81">
        <f t="shared" si="5"/>
        <v>1060.8599999999999</v>
      </c>
      <c r="BO6" s="81">
        <f t="shared" si="5"/>
        <v>1006.65</v>
      </c>
      <c r="BP6" s="73" t="str">
        <f>IF(BP7="","",IF(BP7="-","【-】","【"&amp;SUBSTITUTE(TEXT(BP7,"#,##0.00"),"-","△")&amp;"】"))</f>
        <v>【973.20】</v>
      </c>
      <c r="BQ6" s="81">
        <f t="shared" ref="BQ6:BZ6" si="6">IF(BQ7="",NA(),BQ7)</f>
        <v>33.6</v>
      </c>
      <c r="BR6" s="81">
        <f t="shared" si="6"/>
        <v>30.72</v>
      </c>
      <c r="BS6" s="81">
        <f t="shared" si="6"/>
        <v>40.619999999999997</v>
      </c>
      <c r="BT6" s="81">
        <f t="shared" si="6"/>
        <v>39.58</v>
      </c>
      <c r="BU6" s="81">
        <f t="shared" si="6"/>
        <v>40.29</v>
      </c>
      <c r="BV6" s="81">
        <f t="shared" si="6"/>
        <v>43.66</v>
      </c>
      <c r="BW6" s="81">
        <f t="shared" si="6"/>
        <v>43.13</v>
      </c>
      <c r="BX6" s="81">
        <f t="shared" si="6"/>
        <v>46.26</v>
      </c>
      <c r="BY6" s="81">
        <f t="shared" si="6"/>
        <v>45.81</v>
      </c>
      <c r="BZ6" s="81">
        <f t="shared" si="6"/>
        <v>43.43</v>
      </c>
      <c r="CA6" s="73" t="str">
        <f>IF(CA7="","",IF(CA7="-","【-】","【"&amp;SUBSTITUTE(TEXT(CA7,"#,##0.00"),"-","△")&amp;"】"))</f>
        <v>【45.14】</v>
      </c>
      <c r="CB6" s="81">
        <f t="shared" ref="CB6:CK6" si="7">IF(CB7="",NA(),CB7)</f>
        <v>334.64</v>
      </c>
      <c r="CC6" s="81">
        <f t="shared" si="7"/>
        <v>370.13</v>
      </c>
      <c r="CD6" s="81">
        <f t="shared" si="7"/>
        <v>281.43</v>
      </c>
      <c r="CE6" s="81">
        <f t="shared" si="7"/>
        <v>289.39999999999998</v>
      </c>
      <c r="CF6" s="81">
        <f t="shared" si="7"/>
        <v>271.99</v>
      </c>
      <c r="CG6" s="81">
        <f t="shared" si="7"/>
        <v>382.09</v>
      </c>
      <c r="CH6" s="81">
        <f t="shared" si="7"/>
        <v>392.03</v>
      </c>
      <c r="CI6" s="81">
        <f t="shared" si="7"/>
        <v>376.4</v>
      </c>
      <c r="CJ6" s="81">
        <f t="shared" si="7"/>
        <v>383.92</v>
      </c>
      <c r="CK6" s="81">
        <f t="shared" si="7"/>
        <v>400.44</v>
      </c>
      <c r="CL6" s="73" t="str">
        <f>IF(CL7="","",IF(CL7="-","【-】","【"&amp;SUBSTITUTE(TEXT(CL7,"#,##0.00"),"-","△")&amp;"】"))</f>
        <v>【377.19】</v>
      </c>
      <c r="CM6" s="81">
        <f t="shared" ref="CM6:CV6" si="8">IF(CM7="",NA(),CM7)</f>
        <v>15.08</v>
      </c>
      <c r="CN6" s="81">
        <f t="shared" si="8"/>
        <v>15.52</v>
      </c>
      <c r="CO6" s="81">
        <f t="shared" si="8"/>
        <v>15.08</v>
      </c>
      <c r="CP6" s="81">
        <f t="shared" si="8"/>
        <v>14.86</v>
      </c>
      <c r="CQ6" s="81">
        <f t="shared" si="8"/>
        <v>13.75</v>
      </c>
      <c r="CR6" s="81">
        <f t="shared" si="8"/>
        <v>39.68</v>
      </c>
      <c r="CS6" s="81">
        <f t="shared" si="8"/>
        <v>35.64</v>
      </c>
      <c r="CT6" s="81">
        <f t="shared" si="8"/>
        <v>33.729999999999997</v>
      </c>
      <c r="CU6" s="81">
        <f t="shared" si="8"/>
        <v>33.21</v>
      </c>
      <c r="CV6" s="81">
        <f t="shared" si="8"/>
        <v>32.229999999999997</v>
      </c>
      <c r="CW6" s="73" t="str">
        <f>IF(CW7="","",IF(CW7="-","【-】","【"&amp;SUBSTITUTE(TEXT(CW7,"#,##0.00"),"-","△")&amp;"】"))</f>
        <v>【33.69】</v>
      </c>
      <c r="CX6" s="81">
        <f t="shared" ref="CX6:DG6" si="9">IF(CX7="",NA(),CX7)</f>
        <v>100</v>
      </c>
      <c r="CY6" s="81">
        <f t="shared" si="9"/>
        <v>100</v>
      </c>
      <c r="CZ6" s="81">
        <f t="shared" si="9"/>
        <v>100</v>
      </c>
      <c r="DA6" s="81">
        <f t="shared" si="9"/>
        <v>100</v>
      </c>
      <c r="DB6" s="81">
        <f t="shared" si="9"/>
        <v>100</v>
      </c>
      <c r="DC6" s="81">
        <f t="shared" si="9"/>
        <v>83.95</v>
      </c>
      <c r="DD6" s="81">
        <f t="shared" si="9"/>
        <v>82.92</v>
      </c>
      <c r="DE6" s="81">
        <f t="shared" si="9"/>
        <v>79.989999999999995</v>
      </c>
      <c r="DF6" s="81">
        <f t="shared" si="9"/>
        <v>79.98</v>
      </c>
      <c r="DG6" s="81">
        <f t="shared" si="9"/>
        <v>80.8</v>
      </c>
      <c r="DH6" s="73" t="str">
        <f>IF(DH7="","",IF(DH7="-","【-】","【"&amp;SUBSTITUTE(TEXT(DH7,"#,##0.00"),"-","△")&amp;"】"))</f>
        <v>【80.08】</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73">
        <f t="shared" si="12"/>
        <v>0</v>
      </c>
      <c r="EG6" s="73">
        <f t="shared" si="12"/>
        <v>0</v>
      </c>
      <c r="EH6" s="73">
        <f t="shared" si="12"/>
        <v>0</v>
      </c>
      <c r="EI6" s="73">
        <f t="shared" si="12"/>
        <v>0</v>
      </c>
      <c r="EJ6" s="81">
        <f t="shared" si="12"/>
        <v>5.e-002</v>
      </c>
      <c r="EK6" s="81">
        <f t="shared" si="12"/>
        <v>0.18</v>
      </c>
      <c r="EL6" s="81">
        <f t="shared" si="12"/>
        <v>1.e-002</v>
      </c>
      <c r="EM6" s="81">
        <f t="shared" si="12"/>
        <v>9.e-002</v>
      </c>
      <c r="EN6" s="81">
        <f t="shared" si="12"/>
        <v>2.e-002</v>
      </c>
      <c r="EO6" s="73" t="str">
        <f>IF(EO7="","",IF(EO7="-","【-】","【"&amp;SUBSTITUTE(TEXT(EO7,"#,##0.00"),"-","△")&amp;"】"))</f>
        <v>【0.04】</v>
      </c>
    </row>
    <row r="7" spans="1:145" s="59" customFormat="1">
      <c r="A7" s="60"/>
      <c r="B7" s="66">
        <v>2018</v>
      </c>
      <c r="C7" s="66">
        <v>222194</v>
      </c>
      <c r="D7" s="66">
        <v>47</v>
      </c>
      <c r="E7" s="66">
        <v>17</v>
      </c>
      <c r="F7" s="66">
        <v>6</v>
      </c>
      <c r="G7" s="66">
        <v>0</v>
      </c>
      <c r="H7" s="66" t="s">
        <v>99</v>
      </c>
      <c r="I7" s="66" t="s">
        <v>100</v>
      </c>
      <c r="J7" s="66" t="s">
        <v>101</v>
      </c>
      <c r="K7" s="66" t="s">
        <v>20</v>
      </c>
      <c r="L7" s="66" t="s">
        <v>68</v>
      </c>
      <c r="M7" s="66" t="s">
        <v>102</v>
      </c>
      <c r="N7" s="74" t="s">
        <v>55</v>
      </c>
      <c r="O7" s="74" t="s">
        <v>103</v>
      </c>
      <c r="P7" s="74">
        <v>0.85</v>
      </c>
      <c r="Q7" s="74">
        <v>106.5</v>
      </c>
      <c r="R7" s="74">
        <v>2052</v>
      </c>
      <c r="S7" s="74">
        <v>21748</v>
      </c>
      <c r="T7" s="74">
        <v>104.38</v>
      </c>
      <c r="U7" s="74">
        <v>208.35</v>
      </c>
      <c r="V7" s="74">
        <v>182</v>
      </c>
      <c r="W7" s="74">
        <v>8.e-002</v>
      </c>
      <c r="X7" s="74">
        <v>2275</v>
      </c>
      <c r="Y7" s="74">
        <v>86.69</v>
      </c>
      <c r="Z7" s="74">
        <v>82.85</v>
      </c>
      <c r="AA7" s="74">
        <v>95.55</v>
      </c>
      <c r="AB7" s="74">
        <v>71.36</v>
      </c>
      <c r="AC7" s="74">
        <v>91.28</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655.76</v>
      </c>
      <c r="BG7" s="74">
        <v>1904.63</v>
      </c>
      <c r="BH7" s="74">
        <v>1781.79</v>
      </c>
      <c r="BI7" s="74">
        <v>1837.13</v>
      </c>
      <c r="BJ7" s="74">
        <v>2387.58</v>
      </c>
      <c r="BK7" s="74">
        <v>830.5</v>
      </c>
      <c r="BL7" s="74">
        <v>1029.24</v>
      </c>
      <c r="BM7" s="74">
        <v>1063.93</v>
      </c>
      <c r="BN7" s="74">
        <v>1060.8599999999999</v>
      </c>
      <c r="BO7" s="74">
        <v>1006.65</v>
      </c>
      <c r="BP7" s="74">
        <v>973.2</v>
      </c>
      <c r="BQ7" s="74">
        <v>33.6</v>
      </c>
      <c r="BR7" s="74">
        <v>30.72</v>
      </c>
      <c r="BS7" s="74">
        <v>40.619999999999997</v>
      </c>
      <c r="BT7" s="74">
        <v>39.58</v>
      </c>
      <c r="BU7" s="74">
        <v>40.29</v>
      </c>
      <c r="BV7" s="74">
        <v>43.66</v>
      </c>
      <c r="BW7" s="74">
        <v>43.13</v>
      </c>
      <c r="BX7" s="74">
        <v>46.26</v>
      </c>
      <c r="BY7" s="74">
        <v>45.81</v>
      </c>
      <c r="BZ7" s="74">
        <v>43.43</v>
      </c>
      <c r="CA7" s="74">
        <v>45.14</v>
      </c>
      <c r="CB7" s="74">
        <v>334.64</v>
      </c>
      <c r="CC7" s="74">
        <v>370.13</v>
      </c>
      <c r="CD7" s="74">
        <v>281.43</v>
      </c>
      <c r="CE7" s="74">
        <v>289.39999999999998</v>
      </c>
      <c r="CF7" s="74">
        <v>271.99</v>
      </c>
      <c r="CG7" s="74">
        <v>382.09</v>
      </c>
      <c r="CH7" s="74">
        <v>392.03</v>
      </c>
      <c r="CI7" s="74">
        <v>376.4</v>
      </c>
      <c r="CJ7" s="74">
        <v>383.92</v>
      </c>
      <c r="CK7" s="74">
        <v>400.44</v>
      </c>
      <c r="CL7" s="74">
        <v>377.19</v>
      </c>
      <c r="CM7" s="74">
        <v>15.08</v>
      </c>
      <c r="CN7" s="74">
        <v>15.52</v>
      </c>
      <c r="CO7" s="74">
        <v>15.08</v>
      </c>
      <c r="CP7" s="74">
        <v>14.86</v>
      </c>
      <c r="CQ7" s="74">
        <v>13.75</v>
      </c>
      <c r="CR7" s="74">
        <v>39.68</v>
      </c>
      <c r="CS7" s="74">
        <v>35.64</v>
      </c>
      <c r="CT7" s="74">
        <v>33.729999999999997</v>
      </c>
      <c r="CU7" s="74">
        <v>33.21</v>
      </c>
      <c r="CV7" s="74">
        <v>32.229999999999997</v>
      </c>
      <c r="CW7" s="74">
        <v>33.69</v>
      </c>
      <c r="CX7" s="74">
        <v>100</v>
      </c>
      <c r="CY7" s="74">
        <v>100</v>
      </c>
      <c r="CZ7" s="74">
        <v>100</v>
      </c>
      <c r="DA7" s="74">
        <v>100</v>
      </c>
      <c r="DB7" s="74">
        <v>100</v>
      </c>
      <c r="DC7" s="74">
        <v>83.95</v>
      </c>
      <c r="DD7" s="74">
        <v>82.92</v>
      </c>
      <c r="DE7" s="74">
        <v>79.989999999999995</v>
      </c>
      <c r="DF7" s="74">
        <v>79.98</v>
      </c>
      <c r="DG7" s="74">
        <v>80.8</v>
      </c>
      <c r="DH7" s="74">
        <v>80.08</v>
      </c>
      <c r="DI7" s="74"/>
      <c r="DJ7" s="74"/>
      <c r="DK7" s="74"/>
      <c r="DL7" s="74"/>
      <c r="DM7" s="74"/>
      <c r="DN7" s="74"/>
      <c r="DO7" s="74"/>
      <c r="DP7" s="74"/>
      <c r="DQ7" s="74"/>
      <c r="DR7" s="74"/>
      <c r="DS7" s="74"/>
      <c r="DT7" s="74"/>
      <c r="DU7" s="74"/>
      <c r="DV7" s="74"/>
      <c r="DW7" s="74"/>
      <c r="DX7" s="74"/>
      <c r="DY7" s="74"/>
      <c r="DZ7" s="74"/>
      <c r="EA7" s="74"/>
      <c r="EB7" s="74"/>
      <c r="EC7" s="74"/>
      <c r="ED7" s="74"/>
      <c r="EE7" s="74">
        <v>0</v>
      </c>
      <c r="EF7" s="74">
        <v>0</v>
      </c>
      <c r="EG7" s="74">
        <v>0</v>
      </c>
      <c r="EH7" s="74">
        <v>0</v>
      </c>
      <c r="EI7" s="74">
        <v>0</v>
      </c>
      <c r="EJ7" s="74">
        <v>5.e-002</v>
      </c>
      <c r="EK7" s="74">
        <v>0.18</v>
      </c>
      <c r="EL7" s="74">
        <v>1.e-002</v>
      </c>
      <c r="EM7" s="74">
        <v>9.e-002</v>
      </c>
      <c r="EN7" s="74">
        <v>2.e-002</v>
      </c>
      <c r="EO7" s="74">
        <v>4.e-002</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104</v>
      </c>
      <c r="C9" s="61" t="s">
        <v>105</v>
      </c>
      <c r="D9" s="61" t="s">
        <v>106</v>
      </c>
      <c r="E9" s="61" t="s">
        <v>107</v>
      </c>
      <c r="F9" s="61" t="s">
        <v>108</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54</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2020-01-31T05:33:51Z</cp:lastPrinted>
  <dcterms:created xsi:type="dcterms:W3CDTF">2019-12-05T05:25:07Z</dcterms:created>
  <dcterms:modified xsi:type="dcterms:W3CDTF">2020-02-19T08:14:28Z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2020-02-19T08:14:28Z</vt:filetime>
  </property>
</Properties>
</file>