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AZADFI02\XD_Redirect\S060418\Desktop\"/>
    </mc:Choice>
  </mc:AlternateContent>
  <xr:revisionPtr revIDLastSave="0" documentId="13_ncr:1_{561F122F-766B-44AD-AF70-D7923E99B486}" xr6:coauthVersionLast="36" xr6:coauthVersionMax="36" xr10:uidLastSave="{00000000-0000-0000-0000-000000000000}"/>
  <workbookProtection workbookAlgorithmName="SHA-512" workbookHashValue="Um5qUmLqzJjgM9asWstHEDcohPW5PjJ9psrVgDJmiAzd9LRMKo78/qIzvYx/GLANG+5mJjTbZrkukW12MgKs+A==" workbookSaltValue="GaL6Huqm1fJhOe/UThU1cg=="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B8" i="4"/>
  <c r="AT8" i="4"/>
  <c r="AL8" i="4"/>
  <c r="W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<sst xmlns="http://schemas.openxmlformats.org/spreadsheetml/2006/main" count="233" uniqueCount="114">
  <si>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</si>
  <si>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</si>
  <si>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</si>
  <si>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</si>
  <si>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</si>
  <si>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</si>
  <si>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</si>
  <si>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</si>
  <si>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</si>
  <si>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</si>
  <si>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</si>
  <si>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</si>
  <si>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</si>
  <si>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</si>
  <si>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</si>
  <si>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</si>
  <si>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</si>
  <si>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</si>
  <si>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</si>
  <si>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</si>
  <si>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</si>
  <si>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</si>
  <si>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</si>
  <si>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</si>
  <si>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</si>
  <si>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</si>
  <si>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</si>
  <si>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</si>
  <si>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</si>
  <si>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</si>
  <si>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</si>
  <si>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</si>
  <si>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</si>
  <si>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</si>
  <si>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</si>
  <si>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</si>
  <si>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</si>
  <si>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</si>
  <si>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</si>
  <si>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</si>
  <si>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</si>
  <si>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</si>
  <si>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</si>
  <si>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</si>
  <si>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</si>
  <si>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</si>
  <si>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</si>
  <si>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</si>
  <si>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</si>
  <si>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</si>
  <si>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</si>
  <si>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</si>
  <si>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</si>
  <si>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</si>
  <si>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</si>
  <si>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</si>
  <si>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</si>
  <si>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</si>
  <si>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</si>
  <si>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</si>
  <si>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</si>
  <si>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</si>
  <si>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</si>
  <si>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</si>
  <si>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</si>
  <si>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</si>
  <si>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</si>
  <si>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</si>
  <si>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</si>
  <si>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</si>
  <si>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</si>
  <si>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</si>
  <si>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</si>
  <si>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</si>
  <si>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</si>
  <si>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</si>
  <si>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</si>
  <si>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</si>
  <si>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</si>
  <si>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</si>
  <si>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</si>
  <si>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</si>
  <si>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</si>
  <si>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</si>
  <si>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</si>
  <si>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</si>
  <si>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</si>
  <si>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</si>
  <si>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</si>
  <si>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</si>
  <si>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</si>
  <si>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</si>
  <si>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</si>
  <si>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</si>
  <si>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</si>
  <si>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</si>
  <si>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</si>
  <si>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</si>
  <si>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</si>
  <si>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</si>
  <si>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</si>
  <si>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</si>
  <si>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</si>
  <si>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</si>
  <si>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</si>
  <si>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</si>
  <si>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</si>
  <si>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</si>
  <si>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</si>
  <si>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</si>
  <si>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</si>
  <si>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では昭和63年から整備事業に着手しており、敷設から30年を経過する管渠が順次増加してくる。また、県造成の団地や民間商業団地から移管された管渠については老朽化が著しい状況である。ストックマネジメント基本計画を平成30年度に策定するため、平成29年度及び平成30年度は管渠の更生等の改修事業を抑制していたが、今後はこの計画に基づき改修を行っていく。
　</t>
    <rPh sb="140" eb="141">
      <t>トウ</t>
    </rPh>
    <rPh sb="142" eb="144">
      <t>カイシュウ</t>
    </rPh>
    <rPh sb="144" eb="146">
      <t>ジギョウ</t>
    </rPh>
    <rPh sb="169" eb="170">
      <t>オコナ</t>
    </rPh>
    <phoneticPr fontId="4"/>
  </si>
  <si>
    <t>　本町の下水道の人口普及率は64.8％であり、今後も下水道整備を推進していくため依然として建設改良費に多くの投資が必要となり、厳しい経営状況が続くものと推測される。
　また、県造成の団地や民間商業団地から移管された管渠の老朽化への対策が必要であり長寿命化対策の実施も欠かせない状況となっている。
　今後、アクションプランにより10年概成を見据えて下水道整備を進めるとともにストックマネジメント計画に基づき老朽化した管渠の更新を計画的に行っていく。また、経営戦略を策定し、計画的かつ効率的な経営に努める。</t>
    <rPh sb="1" eb="2">
      <t>ホン</t>
    </rPh>
    <rPh sb="199" eb="200">
      <t>モト</t>
    </rPh>
    <rPh sb="226" eb="228">
      <t>ケイエイ</t>
    </rPh>
    <rPh sb="228" eb="230">
      <t>センリャク</t>
    </rPh>
    <rPh sb="231" eb="233">
      <t>サクテイ</t>
    </rPh>
    <rPh sb="235" eb="238">
      <t>ケイカクテキ</t>
    </rPh>
    <rPh sb="240" eb="242">
      <t>コウリツ</t>
    </rPh>
    <rPh sb="242" eb="243">
      <t>テキ</t>
    </rPh>
    <rPh sb="244" eb="246">
      <t>ケイエイ</t>
    </rPh>
    <rPh sb="247" eb="248">
      <t>ツト</t>
    </rPh>
    <phoneticPr fontId="4"/>
  </si>
  <si>
    <t xml:space="preserve"> 平成22年度の新規の処理区の供用開始及び拡大に際し起債額が増加したことにより収益的収支比率は低下する傾向にあったが、営業費用の縮減等により平成29年度に上昇に転じた。平成30年度は地方公営企業法の適用に伴う費用等により再び収益的収支比率は低下した。収益的収支比率は、維持管理等に係る費用は収益で賄えているものの起債償還に係る費用についてまで賄えておらず、100％を下回っている状態である。
　企業債残高対事業規模比率は、平成27年度以降、高比率の状況で横ばいで推移しており、下水道事業10年概成に向け整備工事を推進しているため、この傾向は続くものと予測される。
　一方、経費回収率及び汚水処理原価は、平成28年度に改善がみられたものの経費回収率は依然として低い水準で推移しており、不足する財源は一般会計からの繰入れによっている。下水道使用料金を令和元年10月に改定したため、令和元年度以降は経費回収率が改善するものと見込まれる。
　水洗化率については、接続件数は増加しているものの毎年度供用開始区域が拡大されるため、横ばいで推移している。</t>
    <rPh sb="66" eb="67">
      <t>トウ</t>
    </rPh>
    <rPh sb="84" eb="86">
      <t>ヘイセイ</t>
    </rPh>
    <rPh sb="88" eb="90">
      <t>ネンド</t>
    </rPh>
    <rPh sb="91" eb="93">
      <t>チホウ</t>
    </rPh>
    <rPh sb="93" eb="95">
      <t>コウエイ</t>
    </rPh>
    <rPh sb="95" eb="97">
      <t>キギョウ</t>
    </rPh>
    <rPh sb="97" eb="98">
      <t>ホウ</t>
    </rPh>
    <rPh sb="99" eb="101">
      <t>テキヨウ</t>
    </rPh>
    <rPh sb="102" eb="103">
      <t>トモナ</t>
    </rPh>
    <rPh sb="104" eb="106">
      <t>ヒヨウ</t>
    </rPh>
    <rPh sb="106" eb="107">
      <t>トウ</t>
    </rPh>
    <rPh sb="110" eb="111">
      <t>フタタ</t>
    </rPh>
    <rPh sb="120" eb="122">
      <t>テイカ</t>
    </rPh>
    <rPh sb="125" eb="127">
      <t>シュウエキ</t>
    </rPh>
    <rPh sb="127" eb="128">
      <t>テキ</t>
    </rPh>
    <rPh sb="128" eb="130">
      <t>シュウシ</t>
    </rPh>
    <rPh sb="130" eb="132">
      <t>ヒリツ</t>
    </rPh>
    <rPh sb="134" eb="136">
      <t>イジ</t>
    </rPh>
    <rPh sb="138" eb="139">
      <t>トウ</t>
    </rPh>
    <rPh sb="140" eb="141">
      <t>カカ</t>
    </rPh>
    <rPh sb="142" eb="144">
      <t>ヒヨウ</t>
    </rPh>
    <rPh sb="145" eb="147">
      <t>シュウエキ</t>
    </rPh>
    <rPh sb="148" eb="149">
      <t>マカナ</t>
    </rPh>
    <rPh sb="156" eb="158">
      <t>キサイ</t>
    </rPh>
    <rPh sb="158" eb="160">
      <t>ショウカン</t>
    </rPh>
    <rPh sb="161" eb="162">
      <t>カカ</t>
    </rPh>
    <rPh sb="163" eb="165">
      <t>ヒヨウ</t>
    </rPh>
    <rPh sb="171" eb="172">
      <t>マカナ</t>
    </rPh>
    <rPh sb="183" eb="185">
      <t>シタマワ</t>
    </rPh>
    <rPh sb="189" eb="191">
      <t>ジョウタイ</t>
    </rPh>
    <rPh sb="341" eb="343">
      <t>フソク</t>
    </rPh>
    <rPh sb="345" eb="347">
      <t>ザイゲン</t>
    </rPh>
    <rPh sb="348" eb="350">
      <t>イッパン</t>
    </rPh>
    <rPh sb="350" eb="352">
      <t>カイケイ</t>
    </rPh>
    <rPh sb="355" eb="357">
      <t>クリイ</t>
    </rPh>
    <rPh sb="373" eb="375">
      <t>レイワ</t>
    </rPh>
    <rPh sb="375" eb="377">
      <t>ガンネン</t>
    </rPh>
    <rPh sb="388" eb="390">
      <t>レイワ</t>
    </rPh>
    <rPh sb="390" eb="392">
      <t>ガンネン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</si>
</sst>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0.19</c:v>
                </c:pt>
                <c:pt idx="1">
                  <c:v>0.64</c:v>
                </c:pt>
                <c:pt idx="2">
                  <c:v>0.28999999999999998</c:v>
                </c:pt>
                <c:pt idx="3" formatCode="#,##0.00;&quot;△&quot;#,##0.00">
                  <c:v>0</c:v>
                </c:pt>
                <c:pt idx="4">
                  <c:v>0.02</c:v>
                </c:pt>
              </c:numCache>
            </c:numRef>
          </c:val>
          <c:extLst>
            <c:ext xmlns:c16="http://schemas.microsoft.com/office/drawing/2014/chart" uri="{C3380CC4-5D6E-409C-BE32-E72D297353CC}">
              <c16:uniqueId val="{00000000-B59D-410D-908B-7246DA2CF6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1.1499999999999999</c:v>
                </c:pt>
                <c:pt idx="3">
                  <c:v>0.89</c:v>
                </c:pt>
                <c:pt idx="4">
                  <c:v>0.28999999999999998</c:v>
                </c:pt>
              </c:numCache>
            </c:numRef>
          </c:val>
          <c:smooth val="0"/>
          <c:extLst>
            <c:ext xmlns:c16="http://schemas.microsoft.com/office/drawing/2014/chart" uri="{C3380CC4-5D6E-409C-BE32-E72D297353CC}">
              <c16:uniqueId val="{00000001-B59D-410D-908B-7246DA2CF6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79-4A8C-9E49-0016AFE9EF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56.35</c:v>
                </c:pt>
                <c:pt idx="3">
                  <c:v>58.13</c:v>
                </c:pt>
                <c:pt idx="4">
                  <c:v>55.46</c:v>
                </c:pt>
              </c:numCache>
            </c:numRef>
          </c:val>
          <c:smooth val="0"/>
          <c:extLst>
            <c:ext xmlns:c16="http://schemas.microsoft.com/office/drawing/2014/chart" uri="{C3380CC4-5D6E-409C-BE32-E72D297353CC}">
              <c16:uniqueId val="{00000001-7779-4A8C-9E49-0016AFE9EF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91.75</c:v>
                </c:pt>
                <c:pt idx="1">
                  <c:v>92.01</c:v>
                </c:pt>
                <c:pt idx="2">
                  <c:v>92.25</c:v>
                </c:pt>
                <c:pt idx="3">
                  <c:v>92.42</c:v>
                </c:pt>
                <c:pt idx="4">
                  <c:v>92.83</c:v>
                </c:pt>
              </c:numCache>
            </c:numRef>
          </c:val>
          <c:extLst>
            <c:ext xmlns:c16="http://schemas.microsoft.com/office/drawing/2014/chart" uri="{C3380CC4-5D6E-409C-BE32-E72D297353CC}">
              <c16:uniqueId val="{00000000-CB5E-4396-BCE0-A601996B22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93.3</c:v>
                </c:pt>
                <c:pt idx="3">
                  <c:v>91.75</c:v>
                </c:pt>
                <c:pt idx="4">
                  <c:v>92.45</c:v>
                </c:pt>
              </c:numCache>
            </c:numRef>
          </c:val>
          <c:smooth val="0"/>
          <c:extLst>
            <c:ext xmlns:c16="http://schemas.microsoft.com/office/drawing/2014/chart" uri="{C3380CC4-5D6E-409C-BE32-E72D297353CC}">
              <c16:uniqueId val="{00000001-CB5E-4396-BCE0-A601996B22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59.59</c:v>
                </c:pt>
                <c:pt idx="1">
                  <c:v>58.66</c:v>
                </c:pt>
                <c:pt idx="2">
                  <c:v>56.65</c:v>
                </c:pt>
                <c:pt idx="3">
                  <c:v>58.59</c:v>
                </c:pt>
                <c:pt idx="4">
                  <c:v>57.7</c:v>
                </c:pt>
              </c:numCache>
            </c:numRef>
          </c:val>
          <c:extLst>
            <c:ext xmlns:c16="http://schemas.microsoft.com/office/drawing/2014/chart" uri="{C3380CC4-5D6E-409C-BE32-E72D297353CC}">
              <c16:uniqueId val="{00000000-791E-4C5E-A32A-B80DCAE825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1E-4C5E-A32A-B80DCAE825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5-4B56-A0F1-3CCF6F20A8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5-4B56-A0F1-3CCF6F20A8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D-465B-8A45-3E1773287D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D-465B-8A45-3E1773287D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8-4494-998B-A9DDC161A6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8-4494-998B-A9DDC161A6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1D-4E93-9C2F-06E4106980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1D-4E93-9C2F-06E4106980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1218.94</c:v>
                </c:pt>
                <c:pt idx="1">
                  <c:v>2585.96</c:v>
                </c:pt>
                <c:pt idx="2">
                  <c:v>2597.63</c:v>
                </c:pt>
                <c:pt idx="3">
                  <c:v>2417.39</c:v>
                </c:pt>
                <c:pt idx="4">
                  <c:v>2797.89</c:v>
                </c:pt>
              </c:numCache>
            </c:numRef>
          </c:val>
          <c:extLst>
            <c:ext xmlns:c16="http://schemas.microsoft.com/office/drawing/2014/chart" uri="{C3380CC4-5D6E-409C-BE32-E72D297353CC}">
              <c16:uniqueId val="{00000000-F932-4651-BCA3-FB77A4B3B5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773.95</c:v>
                </c:pt>
                <c:pt idx="3">
                  <c:v>857.76</c:v>
                </c:pt>
                <c:pt idx="4">
                  <c:v>978.87</c:v>
                </c:pt>
              </c:numCache>
            </c:numRef>
          </c:val>
          <c:smooth val="0"/>
          <c:extLst>
            <c:ext xmlns:c16="http://schemas.microsoft.com/office/drawing/2014/chart" uri="{C3380CC4-5D6E-409C-BE32-E72D297353CC}">
              <c16:uniqueId val="{00000001-F932-4651-BCA3-FB77A4B3B5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52.67</c:v>
                </c:pt>
                <c:pt idx="1">
                  <c:v>51.34</c:v>
                </c:pt>
                <c:pt idx="2">
                  <c:v>69.83</c:v>
                </c:pt>
                <c:pt idx="3">
                  <c:v>70.78</c:v>
                </c:pt>
                <c:pt idx="4">
                  <c:v>67.14</c:v>
                </c:pt>
              </c:numCache>
            </c:numRef>
          </c:val>
          <c:extLst>
            <c:ext xmlns:c16="http://schemas.microsoft.com/office/drawing/2014/chart" uri="{C3380CC4-5D6E-409C-BE32-E72D297353CC}">
              <c16:uniqueId val="{00000000-245E-4E58-B4BC-F8D70DFACF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72.87</c:v>
                </c:pt>
                <c:pt idx="3">
                  <c:v>81.260000000000005</c:v>
                </c:pt>
                <c:pt idx="4">
                  <c:v>85.9</c:v>
                </c:pt>
              </c:numCache>
            </c:numRef>
          </c:val>
          <c:smooth val="0"/>
          <c:extLst>
            <c:ext xmlns:c16="http://schemas.microsoft.com/office/drawing/2014/chart" uri="{C3380CC4-5D6E-409C-BE32-E72D297353CC}">
              <c16:uniqueId val="{00000001-245E-4E58-B4BC-F8D70DFACF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224.33</c:v>
                </c:pt>
                <c:pt idx="1">
                  <c:v>230.17</c:v>
                </c:pt>
                <c:pt idx="2">
                  <c:v>168.78</c:v>
                </c:pt>
                <c:pt idx="3">
                  <c:v>167.95</c:v>
                </c:pt>
                <c:pt idx="4">
                  <c:v>150</c:v>
                </c:pt>
              </c:numCache>
            </c:numRef>
          </c:val>
          <c:extLst>
            <c:ext xmlns:c16="http://schemas.microsoft.com/office/drawing/2014/chart" uri="{C3380CC4-5D6E-409C-BE32-E72D297353CC}">
              <c16:uniqueId val="{00000000-6933-4740-80CF-5A3CB252D0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160.55000000000001</c:v>
                </c:pt>
                <c:pt idx="3">
                  <c:v>151.16999999999999</c:v>
                </c:pt>
                <c:pt idx="4">
                  <c:v>148.41999999999999</c:v>
                </c:pt>
              </c:numCache>
            </c:numRef>
          </c:val>
          <c:smooth val="0"/>
          <c:extLst>
            <c:ext xmlns:c16="http://schemas.microsoft.com/office/drawing/2014/chart" uri="{C3380CC4-5D6E-409C-BE32-E72D297353CC}">
              <c16:uniqueId val="{00000001-6933-4740-80CF-5A3CB252D0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清水町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Cb1</v>
      </c>
      <c r="X8" s="77"/>
      <c r="Y8" s="77"/>
      <c r="Z8" s="77"/>
      <c r="AA8" s="77"/>
      <c r="AB8" s="77"/>
      <c r="AC8" s="77"/>
      <c r="AD8" s="78" t="str">
        <f>データ!$M$6</f>
        <v>非設置</v>
      </c>
      <c r="AE8" s="78"/>
      <c r="AF8" s="78"/>
      <c r="AG8" s="78"/>
      <c r="AH8" s="78"/>
      <c r="AI8" s="78"/>
      <c r="AJ8" s="78"/>
      <c r="AK8" s="3"/>
      <c r="AL8" s="74">
        <f>データ!S6</f>
        <v>32596</v>
      </c>
      <c r="AM8" s="74"/>
      <c r="AN8" s="74"/>
      <c r="AO8" s="74"/>
      <c r="AP8" s="74"/>
      <c r="AQ8" s="74"/>
      <c r="AR8" s="74"/>
      <c r="AS8" s="74"/>
      <c r="AT8" s="73">
        <f>データ!T6</f>
        <v>8.81</v>
      </c>
      <c r="AU8" s="73"/>
      <c r="AV8" s="73"/>
      <c r="AW8" s="73"/>
      <c r="AX8" s="73"/>
      <c r="AY8" s="73"/>
      <c r="AZ8" s="73"/>
      <c r="BA8" s="73"/>
      <c r="BB8" s="73">
        <f>データ!U6</f>
        <v>3699.89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64.78</v>
      </c>
      <c r="Q10" s="73"/>
      <c r="R10" s="73"/>
      <c r="S10" s="73"/>
      <c r="T10" s="73"/>
      <c r="U10" s="73"/>
      <c r="V10" s="73"/>
      <c r="W10" s="73">
        <f>データ!Q6</f>
        <v>96.11</v>
      </c>
      <c r="X10" s="73"/>
      <c r="Y10" s="73"/>
      <c r="Z10" s="73"/>
      <c r="AA10" s="73"/>
      <c r="AB10" s="73"/>
      <c r="AC10" s="73"/>
      <c r="AD10" s="74">
        <f>データ!R6</f>
        <v>2040</v>
      </c>
      <c r="AE10" s="74"/>
      <c r="AF10" s="74"/>
      <c r="AG10" s="74"/>
      <c r="AH10" s="74"/>
      <c r="AI10" s="74"/>
      <c r="AJ10" s="74"/>
      <c r="AK10" s="2"/>
      <c r="AL10" s="74">
        <f>データ!V6</f>
        <v>21060</v>
      </c>
      <c r="AM10" s="74"/>
      <c r="AN10" s="74"/>
      <c r="AO10" s="74"/>
      <c r="AP10" s="74"/>
      <c r="AQ10" s="74"/>
      <c r="AR10" s="74"/>
      <c r="AS10" s="74"/>
      <c r="AT10" s="73">
        <f>データ!W6</f>
        <v>3.59</v>
      </c>
      <c r="AU10" s="73"/>
      <c r="AV10" s="73"/>
      <c r="AW10" s="73"/>
      <c r="AX10" s="73"/>
      <c r="AY10" s="73"/>
      <c r="AZ10" s="73"/>
      <c r="BA10" s="73"/>
      <c r="BB10" s="73">
        <f>データ!X6</f>
        <v>5866.3</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c9nItDLjiunrvBAhRrxNLoBwWi0VSRGx0NIN61uzt0W3lB631vtZxsechs+pYgNnN46eqS0MxosMWfvQn2pLyg==" saltValue="1SQcO7SJ+ueY1dcQZYv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223417</v>
      </c>
      <c r="D6" s="33">
        <f t="shared" si="3"/>
        <v>47</v>
      </c>
      <c r="E6" s="33">
        <f t="shared" si="3"/>
        <v>17</v>
      </c>
      <c r="F6" s="33">
        <f t="shared" si="3"/>
        <v>1</v>
      </c>
      <c r="G6" s="33">
        <f t="shared" si="3"/>
        <v>0</v>
      </c>
      <c r="H6" s="33" t="str">
        <f t="shared" si="3"/>
        <v>静岡県　清水町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64.78</v>
      </c>
      <c r="Q6" s="34">
        <f t="shared" si="3"/>
        <v>96.11</v>
      </c>
      <c r="R6" s="34">
        <f t="shared" si="3"/>
        <v>2040</v>
      </c>
      <c r="S6" s="34">
        <f t="shared" si="3"/>
        <v>32596</v>
      </c>
      <c r="T6" s="34">
        <f t="shared" si="3"/>
        <v>8.81</v>
      </c>
      <c r="U6" s="34">
        <f t="shared" si="3"/>
        <v>3699.89</v>
      </c>
      <c r="V6" s="34">
        <f t="shared" si="3"/>
        <v>21060</v>
      </c>
      <c r="W6" s="34">
        <f t="shared" si="3"/>
        <v>3.59</v>
      </c>
      <c r="X6" s="34">
        <f t="shared" si="3"/>
        <v>5866.3</v>
      </c>
      <c r="Y6" s="35">
        <f>IF(Y7="",NA(),Y7)</f>
        <v>59.59</v>
      </c>
      <c r="Z6" s="35">
        <f t="shared" ref="Z6:AH6" si="4">IF(Z7="",NA(),Z7)</f>
        <v>58.66</v>
      </c>
      <c r="AA6" s="35">
        <f t="shared" si="4"/>
        <v>56.65</v>
      </c>
      <c r="AB6" s="35">
        <f t="shared" si="4"/>
        <v>58.59</v>
      </c>
      <c r="AC6" s="35">
        <f t="shared" si="4"/>
        <v>57.7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1218.94</v>
      </c>
      <c r="BG6" s="35">
        <f t="shared" ref="BG6:BO6" si="7">IF(BG7="",NA(),BG7)</f>
        <v>2585.96</v>
      </c>
      <c r="BH6" s="35">
        <f t="shared" si="7"/>
        <v>2597.63</v>
      </c>
      <c r="BI6" s="35">
        <f t="shared" si="7"/>
        <v>2417.39</v>
      </c>
      <c r="BJ6" s="35">
        <f t="shared" si="7"/>
        <v>2797.89</v>
      </c>
      <c r="BK6" s="35">
        <f t="shared" si="7"/>
        <v>641.22</v>
      </c>
      <c r="BL6" s="35">
        <f t="shared" si="7"/>
        <v>681.23</v>
      </c>
      <c r="BM6" s="35">
        <f t="shared" si="7"/>
        <v>773.95</v>
      </c>
      <c r="BN6" s="35">
        <f t="shared" si="7"/>
        <v>857.76</v>
      </c>
      <c r="BO6" s="35">
        <f t="shared" si="7"/>
        <v>978.87</v>
      </c>
      <c r="BP6" s="34" t="str">
        <f>IF(BP7="","",IF(BP7="-","【-】","【"&amp;SUBSTITUTE(TEXT(BP7,"#,##0.00"),"-","△")&amp;"】"))</f>
        <v>【682.78】</v>
      </c>
      <c r="BQ6" s="35">
        <f>IF(BQ7="",NA(),BQ7)</f>
        <v>52.67</v>
      </c>
      <c r="BR6" s="35">
        <f t="shared" ref="BR6:BZ6" si="8">IF(BR7="",NA(),BR7)</f>
        <v>51.34</v>
      </c>
      <c r="BS6" s="35">
        <f t="shared" si="8"/>
        <v>69.83</v>
      </c>
      <c r="BT6" s="35">
        <f t="shared" si="8"/>
        <v>70.78</v>
      </c>
      <c r="BU6" s="35">
        <f t="shared" si="8"/>
        <v>67.14</v>
      </c>
      <c r="BV6" s="35">
        <f t="shared" si="8"/>
        <v>71.48</v>
      </c>
      <c r="BW6" s="35">
        <f t="shared" si="8"/>
        <v>76.84</v>
      </c>
      <c r="BX6" s="35">
        <f t="shared" si="8"/>
        <v>72.87</v>
      </c>
      <c r="BY6" s="35">
        <f t="shared" si="8"/>
        <v>81.260000000000005</v>
      </c>
      <c r="BZ6" s="35">
        <f t="shared" si="8"/>
        <v>85.9</v>
      </c>
      <c r="CA6" s="34" t="str">
        <f>IF(CA7="","",IF(CA7="-","【-】","【"&amp;SUBSTITUTE(TEXT(CA7,"#,##0.00"),"-","△")&amp;"】"))</f>
        <v>【100.91】</v>
      </c>
      <c r="CB6" s="35">
        <f>IF(CB7="",NA(),CB7)</f>
        <v>224.33</v>
      </c>
      <c r="CC6" s="35">
        <f t="shared" ref="CC6:CK6" si="9">IF(CC7="",NA(),CC7)</f>
        <v>230.17</v>
      </c>
      <c r="CD6" s="35">
        <f t="shared" si="9"/>
        <v>168.78</v>
      </c>
      <c r="CE6" s="35">
        <f t="shared" si="9"/>
        <v>167.95</v>
      </c>
      <c r="CF6" s="35">
        <f t="shared" si="9"/>
        <v>150</v>
      </c>
      <c r="CG6" s="35">
        <f t="shared" si="9"/>
        <v>170.07</v>
      </c>
      <c r="CH6" s="35">
        <f t="shared" si="9"/>
        <v>160.72999999999999</v>
      </c>
      <c r="CI6" s="35">
        <f t="shared" si="9"/>
        <v>160.55000000000001</v>
      </c>
      <c r="CJ6" s="35">
        <f t="shared" si="9"/>
        <v>151.16999999999999</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62.16</v>
      </c>
      <c r="CS6" s="35">
        <f t="shared" si="10"/>
        <v>59.97</v>
      </c>
      <c r="CT6" s="35">
        <f t="shared" si="10"/>
        <v>56.35</v>
      </c>
      <c r="CU6" s="35">
        <f t="shared" si="10"/>
        <v>58.13</v>
      </c>
      <c r="CV6" s="35">
        <f t="shared" si="10"/>
        <v>55.46</v>
      </c>
      <c r="CW6" s="34" t="str">
        <f>IF(CW7="","",IF(CW7="-","【-】","【"&amp;SUBSTITUTE(TEXT(CW7,"#,##0.00"),"-","△")&amp;"】"))</f>
        <v>【58.98】</v>
      </c>
      <c r="CX6" s="35">
        <f>IF(CX7="",NA(),CX7)</f>
        <v>91.75</v>
      </c>
      <c r="CY6" s="35">
        <f t="shared" ref="CY6:DG6" si="11">IF(CY7="",NA(),CY7)</f>
        <v>92.01</v>
      </c>
      <c r="CZ6" s="35">
        <f t="shared" si="11"/>
        <v>92.25</v>
      </c>
      <c r="DA6" s="35">
        <f t="shared" si="11"/>
        <v>92.42</v>
      </c>
      <c r="DB6" s="35">
        <f t="shared" si="11"/>
        <v>92.83</v>
      </c>
      <c r="DC6" s="35">
        <f t="shared" si="11"/>
        <v>95.73</v>
      </c>
      <c r="DD6" s="35">
        <f t="shared" si="11"/>
        <v>94.8</v>
      </c>
      <c r="DE6" s="35">
        <f t="shared" si="11"/>
        <v>93.3</v>
      </c>
      <c r="DF6" s="35">
        <f t="shared" si="11"/>
        <v>91.75</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5">
        <f t="shared" ref="EF6:EN6" si="14">IF(EF7="",NA(),EF7)</f>
        <v>0.64</v>
      </c>
      <c r="EG6" s="35">
        <f t="shared" si="14"/>
        <v>0.28999999999999998</v>
      </c>
      <c r="EH6" s="34">
        <f t="shared" si="14"/>
        <v>0</v>
      </c>
      <c r="EI6" s="35">
        <f t="shared" si="14"/>
        <v>0.02</v>
      </c>
      <c r="EJ6" s="35">
        <f t="shared" si="14"/>
        <v>7.0000000000000007E-2</v>
      </c>
      <c r="EK6" s="35">
        <f t="shared" si="14"/>
        <v>1.08</v>
      </c>
      <c r="EL6" s="35">
        <f t="shared" si="14"/>
        <v>1.1499999999999999</v>
      </c>
      <c r="EM6" s="35">
        <f t="shared" si="14"/>
        <v>0.89</v>
      </c>
      <c r="EN6" s="35">
        <f t="shared" si="14"/>
        <v>0.28999999999999998</v>
      </c>
      <c r="EO6" s="34" t="str">
        <f>IF(EO7="","",IF(EO7="-","【-】","【"&amp;SUBSTITUTE(TEXT(EO7,"#,##0.00"),"-","△")&amp;"】"))</f>
        <v>【0.23】</v>
      </c>
    </row>
    <row r="7" spans="1:145" s="36" customFormat="1" x14ac:dyDescent="0.15">
      <c r="A7" s="28"/>
      <c r="B7" s="37">
        <v>2018</v>
      </c>
      <c r="C7" s="37">
        <v>223417</v>
      </c>
      <c r="D7" s="37">
        <v>47</v>
      </c>
      <c r="E7" s="37">
        <v>17</v>
      </c>
      <c r="F7" s="37">
        <v>1</v>
      </c>
      <c r="G7" s="37">
        <v>0</v>
      </c>
      <c r="H7" s="37" t="s">
        <v>98</v>
      </c>
      <c r="I7" s="37" t="s">
        <v>99</v>
      </c>
      <c r="J7" s="37" t="s">
        <v>100</v>
      </c>
      <c r="K7" s="37" t="s">
        <v>101</v>
      </c>
      <c r="L7" s="37" t="s">
        <v>102</v>
      </c>
      <c r="M7" s="37" t="s">
        <v>103</v>
      </c>
      <c r="N7" s="38" t="s">
        <v>104</v>
      </c>
      <c r="O7" s="38" t="s">
        <v>105</v>
      </c>
      <c r="P7" s="38">
        <v>64.78</v>
      </c>
      <c r="Q7" s="38">
        <v>96.11</v>
      </c>
      <c r="R7" s="38">
        <v>2040</v>
      </c>
      <c r="S7" s="38">
        <v>32596</v>
      </c>
      <c r="T7" s="38">
        <v>8.81</v>
      </c>
      <c r="U7" s="38">
        <v>3699.89</v>
      </c>
      <c r="V7" s="38">
        <v>21060</v>
      </c>
      <c r="W7" s="38">
        <v>3.59</v>
      </c>
      <c r="X7" s="38">
        <v>5866.3</v>
      </c>
      <c r="Y7" s="38">
        <v>59.59</v>
      </c>
      <c r="Z7" s="38">
        <v>58.66</v>
      </c>
      <c r="AA7" s="38">
        <v>56.65</v>
      </c>
      <c r="AB7" s="38">
        <v>58.59</v>
      </c>
      <c r="AC7" s="38">
        <v>57.7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1218.94</v>
      </c>
      <c r="BG7" s="38">
        <v>2585.96</v>
      </c>
      <c r="BH7" s="38">
        <v>2597.63</v>
      </c>
      <c r="BI7" s="38">
        <v>2417.39</v>
      </c>
      <c r="BJ7" s="38">
        <v>2797.89</v>
      </c>
      <c r="BK7" s="38">
        <v>641.22</v>
      </c>
      <c r="BL7" s="38">
        <v>681.23</v>
      </c>
      <c r="BM7" s="38">
        <v>773.95</v>
      </c>
      <c r="BN7" s="38">
        <v>857.76</v>
      </c>
      <c r="BO7" s="38">
        <v>978.87</v>
      </c>
      <c r="BP7" s="38">
        <v>682.78</v>
      </c>
      <c r="BQ7" s="38">
        <v>52.67</v>
      </c>
      <c r="BR7" s="38">
        <v>51.34</v>
      </c>
      <c r="BS7" s="38">
        <v>69.83</v>
      </c>
      <c r="BT7" s="38">
        <v>70.78</v>
      </c>
      <c r="BU7" s="38">
        <v>67.14</v>
      </c>
      <c r="BV7" s="38">
        <v>71.48</v>
      </c>
      <c r="BW7" s="38">
        <v>76.84</v>
      </c>
      <c r="BX7" s="38">
        <v>72.87</v>
      </c>
      <c r="BY7" s="38">
        <v>81.260000000000005</v>
      </c>
      <c r="BZ7" s="38">
        <v>85.9</v>
      </c>
      <c r="CA7" s="38">
        <v>100.91</v>
      </c>
      <c r="CB7" s="38">
        <v>224.33</v>
      </c>
      <c r="CC7" s="38">
        <v>230.17</v>
      </c>
      <c r="CD7" s="38">
        <v>168.78</v>
      </c>
      <c r="CE7" s="38">
        <v>167.95</v>
      </c>
      <c r="CF7" s="38">
        <v>150</v>
      </c>
      <c r="CG7" s="38">
        <v>170.07</v>
      </c>
      <c r="CH7" s="38">
        <v>160.72999999999999</v>
      </c>
      <c r="CI7" s="38">
        <v>160.55000000000001</v>
      </c>
      <c r="CJ7" s="38">
        <v>151.16999999999999</v>
      </c>
      <c r="CK7" s="38">
        <v>148.41999999999999</v>
      </c>
      <c r="CL7" s="38">
        <v>136.86000000000001</v>
      </c>
      <c r="CM7" s="38" t="s">
        <v>104</v>
      </c>
      <c r="CN7" s="38" t="s">
        <v>104</v>
      </c>
      <c r="CO7" s="38" t="s">
        <v>104</v>
      </c>
      <c r="CP7" s="38" t="s">
        <v>104</v>
      </c>
      <c r="CQ7" s="38" t="s">
        <v>104</v>
      </c>
      <c r="CR7" s="38">
        <v>62.16</v>
      </c>
      <c r="CS7" s="38">
        <v>59.97</v>
      </c>
      <c r="CT7" s="38">
        <v>56.35</v>
      </c>
      <c r="CU7" s="38">
        <v>58.13</v>
      </c>
      <c r="CV7" s="38">
        <v>55.46</v>
      </c>
      <c r="CW7" s="38">
        <v>58.98</v>
      </c>
      <c r="CX7" s="38">
        <v>91.75</v>
      </c>
      <c r="CY7" s="38">
        <v>92.01</v>
      </c>
      <c r="CZ7" s="38">
        <v>92.25</v>
      </c>
      <c r="DA7" s="38">
        <v>92.42</v>
      </c>
      <c r="DB7" s="38">
        <v>92.83</v>
      </c>
      <c r="DC7" s="38">
        <v>95.73</v>
      </c>
      <c r="DD7" s="38">
        <v>94.8</v>
      </c>
      <c r="DE7" s="38">
        <v>93.3</v>
      </c>
      <c r="DF7" s="38">
        <v>91.75</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0.19</v>
      </c>
      <c r="EF7" s="38">
        <v>0.64</v>
      </c>
      <c r="EG7" s="38">
        <v>0.28999999999999998</v>
      </c>
      <c r="EH7" s="38">
        <v>0</v>
      </c>
      <c r="EI7" s="38">
        <v>0.02</v>
      </c>
      <c r="EJ7" s="38">
        <v>7.0000000000000007E-2</v>
      </c>
      <c r="EK7" s="38">
        <v>1.08</v>
      </c>
      <c r="EL7" s="38">
        <v>1.1499999999999999</v>
      </c>
      <c r="EM7" s="38">
        <v>0.89</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津奈夫</cp:lastModifiedBy>
  <cp:lastPrinted>2020-02-10T00:49:29Z</cp:lastPrinted>
  <dcterms:created xsi:type="dcterms:W3CDTF">2019-12-05T05:05:07Z</dcterms:created>
  <dcterms:modified xsi:type="dcterms:W3CDTF">2020-02-14T07:57:36Z</dcterms:modified>
  <cp:category/>
</cp:coreProperties>
</file>