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m1hv7ifcj/ubNXfM5WZzmsJMaqWzZ67gd6m4Q+rkokRsJ9folJjaood+/UFtDp6nT1VFiQ0WHWQ+m65FqxE3g==" workbookSaltValue="PDmVn/ZNnjMc8nPI+JsB7A==" workbookSpinCount="100000"/>
  <bookViews>
    <workbookView xWindow="0" yWindow="0" windowWidth="15360" windowHeight="7635"/>
  </bookViews>
  <sheets>
    <sheet name="法適用_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<sst xmlns:r="http://schemas.openxmlformats.org/officeDocument/2006/relationships" xmlns="http://schemas.openxmlformats.org/spreadsheetml/2006/main" count="107" uniqueCount="107">
  <si>
    <t>事業名</t>
  </si>
  <si>
    <t>業務名</t>
    <rPh sb="2" eb="3">
      <t>メイ</t>
    </rPh>
    <phoneticPr fontId="1"/>
  </si>
  <si>
    <t>経営比較分析表（平成30年度決算）</t>
  </si>
  <si>
    <t>全国平均</t>
    <rPh sb="0" eb="2">
      <t>ゼンコク</t>
    </rPh>
    <rPh sb="2" eb="4">
      <t>ヘイキン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</si>
  <si>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</si>
  <si>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類似団体区分</t>
    <rPh sb="4" eb="6">
      <t>クブン</t>
    </rPh>
    <phoneticPr fontId="1"/>
  </si>
  <si>
    <t>現在給水人口(人)</t>
  </si>
  <si>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</si>
  <si>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</si>
  <si>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</si>
  <si>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</si>
  <si>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</si>
  <si>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</si>
  <si>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</si>
  <si>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</si>
  <si>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</si>
  <si>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</si>
  <si>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</si>
  <si>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</si>
  <si>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</si>
  <si>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</si>
  <si>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</si>
  <si>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</si>
  <si>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</si>
  <si>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</si>
  <si>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</si>
  <si>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 xml:space="preserve">
　</t>
    </r>
    <r>
      <rPr>
        <sz val="11"/>
        <color auto="1"/>
        <rFont val="ＭＳ ゴシック"/>
      </rPr>
      <t>本町では昭和30年代から水道事業を開始し、耐用年数を過ぎた老朽管が増えてきているため、事業類似団体平均及び全国平均と比べ、②管路経年化率が高くなっています。また、工業団地の配水場整備を行っていたため、平成26～29年度までは老朽管の更新が行えませんでした。
　今後アセットマネジメント計画に基づいて、現有資産の更新需要と長期的な財政状況を基に、国庫補助金等財源を確保しながら施設整備（老朽管更新や耐震化）を計画的に行っていきます。</t>
    </r>
    <rPh sb="4" eb="6">
      <t>ホンチョウ</t>
    </rPh>
    <rPh sb="8" eb="10">
      <t>ショウワ</t>
    </rPh>
    <rPh sb="12" eb="14">
      <t>ネンダイ</t>
    </rPh>
    <rPh sb="16" eb="18">
      <t>スイドウ</t>
    </rPh>
    <rPh sb="18" eb="20">
      <t>ジギョウ</t>
    </rPh>
    <rPh sb="21" eb="23">
      <t>カイシ</t>
    </rPh>
    <rPh sb="25" eb="27">
      <t>タイヨウ</t>
    </rPh>
    <rPh sb="27" eb="29">
      <t>ネンスウ</t>
    </rPh>
    <rPh sb="30" eb="31">
      <t>ス</t>
    </rPh>
    <rPh sb="33" eb="35">
      <t>ロウキュウ</t>
    </rPh>
    <rPh sb="35" eb="36">
      <t>カン</t>
    </rPh>
    <rPh sb="37" eb="38">
      <t>フ</t>
    </rPh>
    <rPh sb="47" eb="49">
      <t>ジギョウ</t>
    </rPh>
    <rPh sb="85" eb="87">
      <t>コウギョウ</t>
    </rPh>
    <rPh sb="87" eb="89">
      <t>ダンチ</t>
    </rPh>
    <rPh sb="90" eb="92">
      <t>ハイスイ</t>
    </rPh>
    <rPh sb="92" eb="93">
      <t>ジョウ</t>
    </rPh>
    <rPh sb="93" eb="95">
      <t>セイビ</t>
    </rPh>
    <rPh sb="96" eb="97">
      <t>オコナ</t>
    </rPh>
    <rPh sb="104" eb="106">
      <t>ヘイセイ</t>
    </rPh>
    <rPh sb="111" eb="113">
      <t>ネンド</t>
    </rPh>
    <rPh sb="116" eb="118">
      <t>ロウキュウ</t>
    </rPh>
    <rPh sb="118" eb="119">
      <t>カン</t>
    </rPh>
    <rPh sb="120" eb="122">
      <t>コウシン</t>
    </rPh>
    <rPh sb="123" eb="124">
      <t>オコナ</t>
    </rPh>
    <rPh sb="134" eb="136">
      <t>コンゴ</t>
    </rPh>
    <rPh sb="149" eb="150">
      <t>モト</t>
    </rPh>
    <rPh sb="176" eb="178">
      <t>コッコ</t>
    </rPh>
    <rPh sb="178" eb="181">
      <t>ホジョキン</t>
    </rPh>
    <rPh sb="181" eb="182">
      <t>トウ</t>
    </rPh>
    <rPh sb="182" eb="184">
      <t>ザイゲン</t>
    </rPh>
    <rPh sb="185" eb="187">
      <t>カクホ</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</si>
  <si>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</si>
  <si>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 xml:space="preserve">
 本町水道事業は綺麗な湧水及び井戸水に恵まれ、浄水施設の必要もないことから、⑥給水原価が類似団体平均の３分の１程度となっています。また平成26年度に水道料金の改定を行い、①経常収支比率及び⑤料金回収率が改善し、類似団体の平均も上回っています。しかし今後の見込みとして、平成30年度に完成した工業団地にある新しい配水施設の維持管理費、減価償却費等、経常経費の増加により⑥給水原価の上昇、①経常収支比率・⑤料金回収率の悪化が予想されます。
　また、当該施設築造にあたり、自己資金を中心に借入金を合わせ多くの経費を賄いました。その結果、手許資金が減少したため、平成28年度決算以降③流動比率及び④企業債残高対給水収益比率がそれまでに比べ悪化しています。
　今後は老朽管の布設替えや耐震化等の対策に多くの投資的経費が掛かることや、人口減少による水需要の減少が予想されます。したがって、施設の統廃合や性能の合理化を検討し効率的かつ安全に水を供給していきます。</t>
    <rPh sb="144" eb="146">
      <t>カンセイ</t>
    </rPh>
    <rPh sb="243" eb="245">
      <t>チュウシン</t>
    </rPh>
    <rPh sb="246" eb="248">
      <t>カリイレ</t>
    </rPh>
    <rPh sb="248" eb="249">
      <t>キン</t>
    </rPh>
    <rPh sb="250" eb="251">
      <t>ア</t>
    </rPh>
    <rPh sb="267" eb="269">
      <t>ケッカ</t>
    </rPh>
    <rPh sb="270" eb="272">
      <t>テモト</t>
    </rPh>
    <rPh sb="272" eb="274">
      <t>シキン</t>
    </rPh>
    <rPh sb="275" eb="277">
      <t>ゲンショウ</t>
    </rPh>
    <rPh sb="290" eb="292">
      <t>イコウ</t>
    </rPh>
    <rPh sb="318" eb="319">
      <t>クラ</t>
    </rPh>
    <phoneticPr fontId="1"/>
  </si>
  <si>
    <r>
      <t>1か月20ｍ</t>
    </r>
    <r>
      <rPr>
        <b/>
        <vertAlign val="superscript"/>
        <sz val="12"/>
        <color theme="1"/>
        <rFont val="ＭＳ ゴシック"/>
      </rPr>
      <t>3</t>
    </r>
    <r>
      <rPr>
        <b/>
        <sz val="11"/>
        <color theme="1"/>
        <rFont val="ＭＳ ゴシック"/>
      </rPr>
      <t>当たり家庭料金(円)</t>
    </r>
  </si>
  <si>
    <t>1⑥</t>
  </si>
  <si>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</si>
  <si>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</si>
  <si>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</si>
  <si>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</si>
  <si>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</si>
  <si>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</si>
  <si>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</si>
  <si>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</si>
  <si>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</si>
  <si>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</si>
  <si>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</si>
  <si>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</si>
  <si>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</si>
  <si>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</si>
  <si>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</si>
  <si>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</si>
  <si>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</si>
  <si>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</si>
  <si>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</si>
  <si>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</si>
  <si>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</si>
  <si>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</si>
  <si>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</si>
  <si>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</si>
  <si>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</si>
  <si>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</si>
  <si>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</si>
  <si>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</si>
  <si>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</si>
  <si>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</si>
  <si>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</si>
  <si>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</si>
  <si>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</si>
  <si>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</si>
  <si>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都道府県名</t>
    <rPh sb="0" eb="4">
      <t>トドウフケン</t>
    </rPh>
    <rPh sb="4" eb="5">
      <t>メイ</t>
    </rPh>
    <phoneticPr fontId="1"/>
  </si>
  <si>
    <t>③管路更新率(％)</t>
    <rPh sb="1" eb="3">
      <t>カンロ</t>
    </rPh>
    <rPh sb="3" eb="5">
      <t>コウシン</t>
    </rPh>
    <rPh sb="5" eb="6">
      <t>リツ</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</si>
  <si>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</si>
  <si>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</si>
  <si>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</si>
  <si>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</si>
  <si>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</si>
  <si>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</si>
  <si>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</si>
  <si>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</si>
  <si>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</si>
  <si>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</si>
  <si>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</si>
  <si>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</si>
  <si>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</si>
  <si>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</si>
  <si>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</si>
  <si>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</si>
  <si>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</si>
  <si>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</si>
  <si>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</si>
  <si>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</si>
  <si>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</si>
  <si>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</si>
  <si>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</si>
  <si>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</si>
  <si>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</si>
  <si>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</si>
  <si>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</si>
  <si>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小山町</t>
  </si>
  <si>
    <t>法適用</t>
  </si>
  <si>
    <t>水道事業</t>
  </si>
  <si>
    <t>末端給水事業</t>
  </si>
  <si>
    <t>A6</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</si>
  <si>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</si>
  <si>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</si>
  <si>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</si>
  <si>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</si>
  <si>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</si>
  <si>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</si>
  <si>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</si>
  <si>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今後上記のとおり、資産の老朽化、施設機能の適正化や水需要の減少といった課題は多くあります。本町水道事業としては、安定的に事業を継続していくことを主眼に事業運営をしていきます。
　そのために、経常経費の見直し・補助金や適正な料金収入等財源の確保といった財政的試算と、ダウンサイジング・スペックダウンや計画的な施設整備といった投資的試算のバランスを図っていきます。</t>
    <rPh sb="4" eb="6">
      <t>コンゴ</t>
    </rPh>
    <rPh sb="42" eb="43">
      <t>オオ</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</si>
</sst>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6" formatCode="#,##0.00;&quot;△&quot;#,##0.00"/>
    <numFmt numFmtId="179" formatCode="#,##0.00;&quot;△&quot;#,##0.00;&quot;-&quot;"/>
    <numFmt numFmtId="177" formatCode="#,##0;&quot;△&quot;#,##0"/>
    <numFmt numFmtId="178" formatCode="ge"/>
  </numFmts>
  <fonts count="15">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formatCode="#,##0.00;&quot;△&quot;#,##0.00;&quot;-&quot;">
                  <c:v>0.64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0.66</c:v>
                </c:pt>
                <c:pt idx="1">
                  <c:v>0.99</c:v>
                </c:pt>
                <c:pt idx="2">
                  <c:v>0.71</c:v>
                </c:pt>
                <c:pt idx="3">
                  <c:v>0.54</c:v>
                </c:pt>
                <c:pt idx="4">
                  <c:v>0.5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45.37</c:v>
                </c:pt>
                <c:pt idx="1">
                  <c:v>46.2</c:v>
                </c:pt>
                <c:pt idx="2">
                  <c:v>47.27</c:v>
                </c:pt>
                <c:pt idx="3">
                  <c:v>44.65</c:v>
                </c:pt>
                <c:pt idx="4">
                  <c:v>46.84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55.13</c:v>
                </c:pt>
                <c:pt idx="1">
                  <c:v>54.77</c:v>
                </c:pt>
                <c:pt idx="2">
                  <c:v>54.92</c:v>
                </c:pt>
                <c:pt idx="3">
                  <c:v>55.63</c:v>
                </c:pt>
                <c:pt idx="4">
                  <c:v>55.03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c:v>
                </c:pt>
                <c:pt idx="1">
                  <c:v>87</c:v>
                </c:pt>
                <c:pt idx="2">
                  <c:v>87</c:v>
                </c:pt>
                <c:pt idx="3">
                  <c:v>87</c:v>
                </c:pt>
                <c:pt idx="4">
                  <c:v>86.13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83</c:v>
                </c:pt>
                <c:pt idx="1">
                  <c:v>82.89</c:v>
                </c:pt>
                <c:pt idx="2">
                  <c:v>82.66</c:v>
                </c:pt>
                <c:pt idx="3">
                  <c:v>82.04</c:v>
                </c:pt>
                <c:pt idx="4">
                  <c:v>81.900000000000006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119.29</c:v>
                </c:pt>
                <c:pt idx="1">
                  <c:v>122.81</c:v>
                </c:pt>
                <c:pt idx="2">
                  <c:v>122.73</c:v>
                </c:pt>
                <c:pt idx="3">
                  <c:v>115.75</c:v>
                </c:pt>
                <c:pt idx="4">
                  <c:v>118.47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110.01</c:v>
                </c:pt>
                <c:pt idx="1">
                  <c:v>111.21</c:v>
                </c:pt>
                <c:pt idx="2">
                  <c:v>111.71</c:v>
                </c:pt>
                <c:pt idx="3">
                  <c:v>110.05</c:v>
                </c:pt>
                <c:pt idx="4">
                  <c:v>108.87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44.62</c:v>
                </c:pt>
                <c:pt idx="1">
                  <c:v>45.73</c:v>
                </c:pt>
                <c:pt idx="2">
                  <c:v>47.23</c:v>
                </c:pt>
                <c:pt idx="3">
                  <c:v>47.79</c:v>
                </c:pt>
                <c:pt idx="4">
                  <c:v>48.24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46.66</c:v>
                </c:pt>
                <c:pt idx="1">
                  <c:v>47.46</c:v>
                </c:pt>
                <c:pt idx="2">
                  <c:v>48.49</c:v>
                </c:pt>
                <c:pt idx="3">
                  <c:v>48.05</c:v>
                </c:pt>
                <c:pt idx="4">
                  <c:v>48.87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16.25</c:v>
                </c:pt>
                <c:pt idx="1">
                  <c:v>15.78</c:v>
                </c:pt>
                <c:pt idx="2">
                  <c:v>17.46</c:v>
                </c:pt>
                <c:pt idx="3">
                  <c:v>19.989999999999998</c:v>
                </c:pt>
                <c:pt idx="4">
                  <c:v>25.03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9.85</c:v>
                </c:pt>
                <c:pt idx="1">
                  <c:v>9.7100000000000009</c:v>
                </c:pt>
                <c:pt idx="2">
                  <c:v>12.79</c:v>
                </c:pt>
                <c:pt idx="3">
                  <c:v>13.39</c:v>
                </c:pt>
                <c:pt idx="4">
                  <c:v>14.85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2.8</c:v>
                </c:pt>
                <c:pt idx="1">
                  <c:v>1.9300000000000002</c:v>
                </c:pt>
                <c:pt idx="2">
                  <c:v>1.72</c:v>
                </c:pt>
                <c:pt idx="3">
                  <c:v>2.64</c:v>
                </c:pt>
                <c:pt idx="4">
                  <c:v>3.16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479.79</c:v>
                </c:pt>
                <c:pt idx="1">
                  <c:v>634.5</c:v>
                </c:pt>
                <c:pt idx="2">
                  <c:v>311.86</c:v>
                </c:pt>
                <c:pt idx="3">
                  <c:v>140.84</c:v>
                </c:pt>
                <c:pt idx="4">
                  <c:v>210.04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381.53</c:v>
                </c:pt>
                <c:pt idx="1">
                  <c:v>391.54</c:v>
                </c:pt>
                <c:pt idx="2">
                  <c:v>384.34</c:v>
                </c:pt>
                <c:pt idx="3">
                  <c:v>359.47</c:v>
                </c:pt>
                <c:pt idx="4">
                  <c:v>369.69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85.2</c:v>
                </c:pt>
                <c:pt idx="1">
                  <c:v>88.83</c:v>
                </c:pt>
                <c:pt idx="2">
                  <c:v>115.55</c:v>
                </c:pt>
                <c:pt idx="3">
                  <c:v>171.21</c:v>
                </c:pt>
                <c:pt idx="4">
                  <c:v>164.21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393.27</c:v>
                </c:pt>
                <c:pt idx="1">
                  <c:v>386.97</c:v>
                </c:pt>
                <c:pt idx="2">
                  <c:v>380.58</c:v>
                </c:pt>
                <c:pt idx="3">
                  <c:v>401.79</c:v>
                </c:pt>
                <c:pt idx="4">
                  <c:v>402.99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121.84</c:v>
                </c:pt>
                <c:pt idx="1">
                  <c:v>122.51</c:v>
                </c:pt>
                <c:pt idx="2">
                  <c:v>126.97</c:v>
                </c:pt>
                <c:pt idx="3">
                  <c:v>116.28</c:v>
                </c:pt>
                <c:pt idx="4">
                  <c:v>121.52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100.47</c:v>
                </c:pt>
                <c:pt idx="1">
                  <c:v>101.72</c:v>
                </c:pt>
                <c:pt idx="2">
                  <c:v>102.38</c:v>
                </c:pt>
                <c:pt idx="3">
                  <c:v>100.12</c:v>
                </c:pt>
                <c:pt idx="4">
                  <c:v>98.66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57.98</c:v>
                </c:pt>
                <c:pt idx="1">
                  <c:v>56.88</c:v>
                </c:pt>
                <c:pt idx="2">
                  <c:v>55.05</c:v>
                </c:pt>
                <c:pt idx="3">
                  <c:v>60.17</c:v>
                </c:pt>
                <c:pt idx="4">
                  <c:v>59.27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169.82</c:v>
                </c:pt>
                <c:pt idx="1">
                  <c:v>168.2</c:v>
                </c:pt>
                <c:pt idx="2">
                  <c:v>168.67</c:v>
                </c:pt>
                <c:pt idx="3">
                  <c:v>174.97</c:v>
                </c:pt>
                <c:pt idx="4">
                  <c:v>178.59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topLeftCell="AJ58"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小山町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7</v>
      </c>
      <c r="J7" s="13"/>
      <c r="K7" s="13"/>
      <c r="L7" s="13"/>
      <c r="M7" s="13"/>
      <c r="N7" s="13"/>
      <c r="O7" s="24"/>
      <c r="P7" s="27" t="s">
        <v>0</v>
      </c>
      <c r="Q7" s="27"/>
      <c r="R7" s="27"/>
      <c r="S7" s="27"/>
      <c r="T7" s="27"/>
      <c r="U7" s="27"/>
      <c r="V7" s="27"/>
      <c r="W7" s="27" t="s">
        <v>5</v>
      </c>
      <c r="X7" s="27"/>
      <c r="Y7" s="27"/>
      <c r="Z7" s="27"/>
      <c r="AA7" s="27"/>
      <c r="AB7" s="27"/>
      <c r="AC7" s="27"/>
      <c r="AD7" s="27" t="s">
        <v>13</v>
      </c>
      <c r="AE7" s="27"/>
      <c r="AF7" s="27"/>
      <c r="AG7" s="27"/>
      <c r="AH7" s="27"/>
      <c r="AI7" s="27"/>
      <c r="AJ7" s="27"/>
      <c r="AK7" s="18"/>
      <c r="AL7" s="27" t="s">
        <v>14</v>
      </c>
      <c r="AM7" s="27"/>
      <c r="AN7" s="27"/>
      <c r="AO7" s="27"/>
      <c r="AP7" s="27"/>
      <c r="AQ7" s="27"/>
      <c r="AR7" s="27"/>
      <c r="AS7" s="27"/>
      <c r="AT7" s="5" t="s">
        <v>11</v>
      </c>
      <c r="AU7" s="13"/>
      <c r="AV7" s="13"/>
      <c r="AW7" s="13"/>
      <c r="AX7" s="13"/>
      <c r="AY7" s="13"/>
      <c r="AZ7" s="13"/>
      <c r="BA7" s="13"/>
      <c r="BB7" s="27" t="s">
        <v>8</v>
      </c>
      <c r="BC7" s="27"/>
      <c r="BD7" s="27"/>
      <c r="BE7" s="27"/>
      <c r="BF7" s="27"/>
      <c r="BG7" s="27"/>
      <c r="BH7" s="27"/>
      <c r="BI7" s="27"/>
      <c r="BJ7" s="3"/>
      <c r="BK7" s="3"/>
      <c r="BL7" s="37" t="s">
        <v>17</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18781</v>
      </c>
      <c r="AM8" s="31"/>
      <c r="AN8" s="31"/>
      <c r="AO8" s="31"/>
      <c r="AP8" s="31"/>
      <c r="AQ8" s="31"/>
      <c r="AR8" s="31"/>
      <c r="AS8" s="31"/>
      <c r="AT8" s="7">
        <f>データ!$S$6</f>
        <v>135.74</v>
      </c>
      <c r="AU8" s="15"/>
      <c r="AV8" s="15"/>
      <c r="AW8" s="15"/>
      <c r="AX8" s="15"/>
      <c r="AY8" s="15"/>
      <c r="AZ8" s="15"/>
      <c r="BA8" s="15"/>
      <c r="BB8" s="29">
        <f>データ!$T$6</f>
        <v>138.36000000000001</v>
      </c>
      <c r="BC8" s="29"/>
      <c r="BD8" s="29"/>
      <c r="BE8" s="29"/>
      <c r="BF8" s="29"/>
      <c r="BG8" s="29"/>
      <c r="BH8" s="29"/>
      <c r="BI8" s="29"/>
      <c r="BJ8" s="3"/>
      <c r="BK8" s="3"/>
      <c r="BL8" s="38" t="s">
        <v>18</v>
      </c>
      <c r="BM8" s="49"/>
      <c r="BN8" s="57" t="s">
        <v>19</v>
      </c>
      <c r="BO8" s="60"/>
      <c r="BP8" s="60"/>
      <c r="BQ8" s="60"/>
      <c r="BR8" s="60"/>
      <c r="BS8" s="60"/>
      <c r="BT8" s="60"/>
      <c r="BU8" s="60"/>
      <c r="BV8" s="60"/>
      <c r="BW8" s="60"/>
      <c r="BX8" s="60"/>
      <c r="BY8" s="64"/>
    </row>
    <row r="9" spans="1:78" ht="18.75" customHeight="1">
      <c r="A9" s="2"/>
      <c r="B9" s="5" t="s">
        <v>20</v>
      </c>
      <c r="C9" s="13"/>
      <c r="D9" s="13"/>
      <c r="E9" s="13"/>
      <c r="F9" s="13"/>
      <c r="G9" s="13"/>
      <c r="H9" s="13"/>
      <c r="I9" s="5" t="s">
        <v>22</v>
      </c>
      <c r="J9" s="13"/>
      <c r="K9" s="13"/>
      <c r="L9" s="13"/>
      <c r="M9" s="13"/>
      <c r="N9" s="13"/>
      <c r="O9" s="24"/>
      <c r="P9" s="27" t="s">
        <v>23</v>
      </c>
      <c r="Q9" s="27"/>
      <c r="R9" s="27"/>
      <c r="S9" s="27"/>
      <c r="T9" s="27"/>
      <c r="U9" s="27"/>
      <c r="V9" s="27"/>
      <c r="W9" s="27" t="s">
        <v>29</v>
      </c>
      <c r="X9" s="27"/>
      <c r="Y9" s="27"/>
      <c r="Z9" s="27"/>
      <c r="AA9" s="27"/>
      <c r="AB9" s="27"/>
      <c r="AC9" s="27"/>
      <c r="AD9" s="2"/>
      <c r="AE9" s="2"/>
      <c r="AF9" s="2"/>
      <c r="AG9" s="2"/>
      <c r="AH9" s="18"/>
      <c r="AI9" s="18"/>
      <c r="AJ9" s="18"/>
      <c r="AK9" s="18"/>
      <c r="AL9" s="27" t="s">
        <v>6</v>
      </c>
      <c r="AM9" s="27"/>
      <c r="AN9" s="27"/>
      <c r="AO9" s="27"/>
      <c r="AP9" s="27"/>
      <c r="AQ9" s="27"/>
      <c r="AR9" s="27"/>
      <c r="AS9" s="27"/>
      <c r="AT9" s="5" t="s">
        <v>27</v>
      </c>
      <c r="AU9" s="13"/>
      <c r="AV9" s="13"/>
      <c r="AW9" s="13"/>
      <c r="AX9" s="13"/>
      <c r="AY9" s="13"/>
      <c r="AZ9" s="13"/>
      <c r="BA9" s="13"/>
      <c r="BB9" s="27" t="s">
        <v>4</v>
      </c>
      <c r="BC9" s="27"/>
      <c r="BD9" s="27"/>
      <c r="BE9" s="27"/>
      <c r="BF9" s="27"/>
      <c r="BG9" s="27"/>
      <c r="BH9" s="27"/>
      <c r="BI9" s="27"/>
      <c r="BJ9" s="3"/>
      <c r="BK9" s="3"/>
      <c r="BL9" s="39" t="s">
        <v>33</v>
      </c>
      <c r="BM9" s="50"/>
      <c r="BN9" s="58" t="s">
        <v>10</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90.09</v>
      </c>
      <c r="J10" s="15"/>
      <c r="K10" s="15"/>
      <c r="L10" s="15"/>
      <c r="M10" s="15"/>
      <c r="N10" s="15"/>
      <c r="O10" s="26"/>
      <c r="P10" s="29">
        <f>データ!$P$6</f>
        <v>98.02</v>
      </c>
      <c r="Q10" s="29"/>
      <c r="R10" s="29"/>
      <c r="S10" s="29"/>
      <c r="T10" s="29"/>
      <c r="U10" s="29"/>
      <c r="V10" s="29"/>
      <c r="W10" s="31">
        <f>データ!$Q$6</f>
        <v>1130</v>
      </c>
      <c r="X10" s="31"/>
      <c r="Y10" s="31"/>
      <c r="Z10" s="31"/>
      <c r="AA10" s="31"/>
      <c r="AB10" s="31"/>
      <c r="AC10" s="31"/>
      <c r="AD10" s="2"/>
      <c r="AE10" s="2"/>
      <c r="AF10" s="2"/>
      <c r="AG10" s="2"/>
      <c r="AH10" s="18"/>
      <c r="AI10" s="18"/>
      <c r="AJ10" s="18"/>
      <c r="AK10" s="18"/>
      <c r="AL10" s="31">
        <f>データ!$U$6</f>
        <v>18107</v>
      </c>
      <c r="AM10" s="31"/>
      <c r="AN10" s="31"/>
      <c r="AO10" s="31"/>
      <c r="AP10" s="31"/>
      <c r="AQ10" s="31"/>
      <c r="AR10" s="31"/>
      <c r="AS10" s="31"/>
      <c r="AT10" s="7">
        <f>データ!$V$6</f>
        <v>26.56</v>
      </c>
      <c r="AU10" s="15"/>
      <c r="AV10" s="15"/>
      <c r="AW10" s="15"/>
      <c r="AX10" s="15"/>
      <c r="AY10" s="15"/>
      <c r="AZ10" s="15"/>
      <c r="BA10" s="15"/>
      <c r="BB10" s="29">
        <f>データ!$W$6</f>
        <v>681.74</v>
      </c>
      <c r="BC10" s="29"/>
      <c r="BD10" s="29"/>
      <c r="BE10" s="29"/>
      <c r="BF10" s="29"/>
      <c r="BG10" s="29"/>
      <c r="BH10" s="29"/>
      <c r="BI10" s="29"/>
      <c r="BJ10" s="2"/>
      <c r="BK10" s="2"/>
      <c r="BL10" s="40" t="s">
        <v>16</v>
      </c>
      <c r="BM10" s="51"/>
      <c r="BN10" s="59" t="s">
        <v>34</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12</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25</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36</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28</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40</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26</v>
      </c>
      <c r="BM47" s="55"/>
      <c r="BN47" s="55"/>
      <c r="BO47" s="55"/>
      <c r="BP47" s="55"/>
      <c r="BQ47" s="55"/>
      <c r="BR47" s="55"/>
      <c r="BS47" s="55"/>
      <c r="BT47" s="55"/>
      <c r="BU47" s="55"/>
      <c r="BV47" s="55"/>
      <c r="BW47" s="55"/>
      <c r="BX47" s="55"/>
      <c r="BY47" s="55"/>
      <c r="BZ47" s="70"/>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6"/>
      <c r="BM48" s="55"/>
      <c r="BN48" s="55"/>
      <c r="BO48" s="55"/>
      <c r="BP48" s="55"/>
      <c r="BQ48" s="55"/>
      <c r="BR48" s="55"/>
      <c r="BS48" s="55"/>
      <c r="BT48" s="55"/>
      <c r="BU48" s="55"/>
      <c r="BV48" s="55"/>
      <c r="BW48" s="55"/>
      <c r="BX48" s="55"/>
      <c r="BY48" s="55"/>
      <c r="BZ48" s="70"/>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6"/>
      <c r="BM49" s="55"/>
      <c r="BN49" s="55"/>
      <c r="BO49" s="55"/>
      <c r="BP49" s="55"/>
      <c r="BQ49" s="55"/>
      <c r="BR49" s="55"/>
      <c r="BS49" s="55"/>
      <c r="BT49" s="55"/>
      <c r="BU49" s="55"/>
      <c r="BV49" s="55"/>
      <c r="BW49" s="55"/>
      <c r="BX49" s="55"/>
      <c r="BY49" s="55"/>
      <c r="BZ49" s="70"/>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6"/>
      <c r="BM50" s="55"/>
      <c r="BN50" s="55"/>
      <c r="BO50" s="55"/>
      <c r="BP50" s="55"/>
      <c r="BQ50" s="55"/>
      <c r="BR50" s="55"/>
      <c r="BS50" s="55"/>
      <c r="BT50" s="55"/>
      <c r="BU50" s="55"/>
      <c r="BV50" s="55"/>
      <c r="BW50" s="55"/>
      <c r="BX50" s="55"/>
      <c r="BY50" s="55"/>
      <c r="BZ50" s="70"/>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6"/>
      <c r="BM51" s="55"/>
      <c r="BN51" s="55"/>
      <c r="BO51" s="55"/>
      <c r="BP51" s="55"/>
      <c r="BQ51" s="55"/>
      <c r="BR51" s="55"/>
      <c r="BS51" s="55"/>
      <c r="BT51" s="55"/>
      <c r="BU51" s="55"/>
      <c r="BV51" s="55"/>
      <c r="BW51" s="55"/>
      <c r="BX51" s="55"/>
      <c r="BY51" s="55"/>
      <c r="BZ51" s="70"/>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6"/>
      <c r="BM52" s="55"/>
      <c r="BN52" s="55"/>
      <c r="BO52" s="55"/>
      <c r="BP52" s="55"/>
      <c r="BQ52" s="55"/>
      <c r="BR52" s="55"/>
      <c r="BS52" s="55"/>
      <c r="BT52" s="55"/>
      <c r="BU52" s="55"/>
      <c r="BV52" s="55"/>
      <c r="BW52" s="55"/>
      <c r="BX52" s="55"/>
      <c r="BY52" s="55"/>
      <c r="BZ52" s="70"/>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6"/>
      <c r="BM53" s="55"/>
      <c r="BN53" s="55"/>
      <c r="BO53" s="55"/>
      <c r="BP53" s="55"/>
      <c r="BQ53" s="55"/>
      <c r="BR53" s="55"/>
      <c r="BS53" s="55"/>
      <c r="BT53" s="55"/>
      <c r="BU53" s="55"/>
      <c r="BV53" s="55"/>
      <c r="BW53" s="55"/>
      <c r="BX53" s="55"/>
      <c r="BY53" s="55"/>
      <c r="BZ53" s="70"/>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6"/>
      <c r="BM54" s="55"/>
      <c r="BN54" s="55"/>
      <c r="BO54" s="55"/>
      <c r="BP54" s="55"/>
      <c r="BQ54" s="55"/>
      <c r="BR54" s="55"/>
      <c r="BS54" s="55"/>
      <c r="BT54" s="55"/>
      <c r="BU54" s="55"/>
      <c r="BV54" s="55"/>
      <c r="BW54" s="55"/>
      <c r="BX54" s="55"/>
      <c r="BY54" s="55"/>
      <c r="BZ54" s="70"/>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6"/>
      <c r="BM55" s="55"/>
      <c r="BN55" s="55"/>
      <c r="BO55" s="55"/>
      <c r="BP55" s="55"/>
      <c r="BQ55" s="55"/>
      <c r="BR55" s="55"/>
      <c r="BS55" s="55"/>
      <c r="BT55" s="55"/>
      <c r="BU55" s="55"/>
      <c r="BV55" s="55"/>
      <c r="BW55" s="55"/>
      <c r="BX55" s="55"/>
      <c r="BY55" s="55"/>
      <c r="BZ55" s="70"/>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6"/>
      <c r="BM56" s="55"/>
      <c r="BN56" s="55"/>
      <c r="BO56" s="55"/>
      <c r="BP56" s="55"/>
      <c r="BQ56" s="55"/>
      <c r="BR56" s="55"/>
      <c r="BS56" s="55"/>
      <c r="BT56" s="55"/>
      <c r="BU56" s="55"/>
      <c r="BV56" s="55"/>
      <c r="BW56" s="55"/>
      <c r="BX56" s="55"/>
      <c r="BY56" s="55"/>
      <c r="BZ56" s="70"/>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6"/>
      <c r="BM57" s="55"/>
      <c r="BN57" s="55"/>
      <c r="BO57" s="55"/>
      <c r="BP57" s="55"/>
      <c r="BQ57" s="55"/>
      <c r="BR57" s="55"/>
      <c r="BS57" s="55"/>
      <c r="BT57" s="55"/>
      <c r="BU57" s="55"/>
      <c r="BV57" s="55"/>
      <c r="BW57" s="55"/>
      <c r="BX57" s="55"/>
      <c r="BY57" s="55"/>
      <c r="BZ57" s="70"/>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6"/>
      <c r="BM58" s="55"/>
      <c r="BN58" s="55"/>
      <c r="BO58" s="55"/>
      <c r="BP58" s="55"/>
      <c r="BQ58" s="55"/>
      <c r="BR58" s="55"/>
      <c r="BS58" s="55"/>
      <c r="BT58" s="55"/>
      <c r="BU58" s="55"/>
      <c r="BV58" s="55"/>
      <c r="BW58" s="55"/>
      <c r="BX58" s="55"/>
      <c r="BY58" s="55"/>
      <c r="BZ58" s="70"/>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6"/>
      <c r="BM59" s="55"/>
      <c r="BN59" s="55"/>
      <c r="BO59" s="55"/>
      <c r="BP59" s="55"/>
      <c r="BQ59" s="55"/>
      <c r="BR59" s="55"/>
      <c r="BS59" s="55"/>
      <c r="BT59" s="55"/>
      <c r="BU59" s="55"/>
      <c r="BV59" s="55"/>
      <c r="BW59" s="55"/>
      <c r="BX59" s="55"/>
      <c r="BY59" s="55"/>
      <c r="BZ59" s="70"/>
    </row>
    <row r="60" spans="1:78" ht="13.5" customHeight="1">
      <c r="A60" s="2"/>
      <c r="B60" s="9" t="s">
        <v>42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6"/>
      <c r="BM60" s="55"/>
      <c r="BN60" s="55"/>
      <c r="BO60" s="55"/>
      <c r="BP60" s="55"/>
      <c r="BQ60" s="55"/>
      <c r="BR60" s="55"/>
      <c r="BS60" s="55"/>
      <c r="BT60" s="55"/>
      <c r="BU60" s="55"/>
      <c r="BV60" s="55"/>
      <c r="BW60" s="55"/>
      <c r="BX60" s="55"/>
      <c r="BY60" s="55"/>
      <c r="BZ60" s="70"/>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6"/>
      <c r="BM61" s="55"/>
      <c r="BN61" s="55"/>
      <c r="BO61" s="55"/>
      <c r="BP61" s="55"/>
      <c r="BQ61" s="55"/>
      <c r="BR61" s="55"/>
      <c r="BS61" s="55"/>
      <c r="BT61" s="55"/>
      <c r="BU61" s="55"/>
      <c r="BV61" s="55"/>
      <c r="BW61" s="55"/>
      <c r="BX61" s="55"/>
      <c r="BY61" s="55"/>
      <c r="BZ61" s="70"/>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6"/>
      <c r="BM62" s="55"/>
      <c r="BN62" s="55"/>
      <c r="BO62" s="55"/>
      <c r="BP62" s="55"/>
      <c r="BQ62" s="55"/>
      <c r="BR62" s="55"/>
      <c r="BS62" s="55"/>
      <c r="BT62" s="55"/>
      <c r="BU62" s="55"/>
      <c r="BV62" s="55"/>
      <c r="BW62" s="55"/>
      <c r="BX62" s="55"/>
      <c r="BY62" s="55"/>
      <c r="BZ62" s="70"/>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6"/>
      <c r="BM63" s="55"/>
      <c r="BN63" s="55"/>
      <c r="BO63" s="55"/>
      <c r="BP63" s="55"/>
      <c r="BQ63" s="55"/>
      <c r="BR63" s="55"/>
      <c r="BS63" s="55"/>
      <c r="BT63" s="55"/>
      <c r="BU63" s="55"/>
      <c r="BV63" s="55"/>
      <c r="BW63" s="55"/>
      <c r="BX63" s="55"/>
      <c r="BY63" s="55"/>
      <c r="BZ63" s="70"/>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43</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106</v>
      </c>
      <c r="BM66" s="54"/>
      <c r="BN66" s="54"/>
      <c r="BO66" s="54"/>
      <c r="BP66" s="54"/>
      <c r="BQ66" s="54"/>
      <c r="BR66" s="54"/>
      <c r="BS66" s="54"/>
      <c r="BT66" s="54"/>
      <c r="BU66" s="54"/>
      <c r="BV66" s="54"/>
      <c r="BW66" s="54"/>
      <c r="BX66" s="54"/>
      <c r="BY66" s="54"/>
      <c r="BZ66" s="69"/>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4"/>
      <c r="BN67" s="54"/>
      <c r="BO67" s="54"/>
      <c r="BP67" s="54"/>
      <c r="BQ67" s="54"/>
      <c r="BR67" s="54"/>
      <c r="BS67" s="54"/>
      <c r="BT67" s="54"/>
      <c r="BU67" s="54"/>
      <c r="BV67" s="54"/>
      <c r="BW67" s="54"/>
      <c r="BX67" s="54"/>
      <c r="BY67" s="54"/>
      <c r="BZ67" s="69"/>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4"/>
      <c r="BN68" s="54"/>
      <c r="BO68" s="54"/>
      <c r="BP68" s="54"/>
      <c r="BQ68" s="54"/>
      <c r="BR68" s="54"/>
      <c r="BS68" s="54"/>
      <c r="BT68" s="54"/>
      <c r="BU68" s="54"/>
      <c r="BV68" s="54"/>
      <c r="BW68" s="54"/>
      <c r="BX68" s="54"/>
      <c r="BY68" s="54"/>
      <c r="BZ68" s="69"/>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4"/>
      <c r="BN69" s="54"/>
      <c r="BO69" s="54"/>
      <c r="BP69" s="54"/>
      <c r="BQ69" s="54"/>
      <c r="BR69" s="54"/>
      <c r="BS69" s="54"/>
      <c r="BT69" s="54"/>
      <c r="BU69" s="54"/>
      <c r="BV69" s="54"/>
      <c r="BW69" s="54"/>
      <c r="BX69" s="54"/>
      <c r="BY69" s="54"/>
      <c r="BZ69" s="69"/>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4"/>
      <c r="BN70" s="54"/>
      <c r="BO70" s="54"/>
      <c r="BP70" s="54"/>
      <c r="BQ70" s="54"/>
      <c r="BR70" s="54"/>
      <c r="BS70" s="54"/>
      <c r="BT70" s="54"/>
      <c r="BU70" s="54"/>
      <c r="BV70" s="54"/>
      <c r="BW70" s="54"/>
      <c r="BX70" s="54"/>
      <c r="BY70" s="54"/>
      <c r="BZ70" s="69"/>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4"/>
      <c r="BN71" s="54"/>
      <c r="BO71" s="54"/>
      <c r="BP71" s="54"/>
      <c r="BQ71" s="54"/>
      <c r="BR71" s="54"/>
      <c r="BS71" s="54"/>
      <c r="BT71" s="54"/>
      <c r="BU71" s="54"/>
      <c r="BV71" s="54"/>
      <c r="BW71" s="54"/>
      <c r="BX71" s="54"/>
      <c r="BY71" s="54"/>
      <c r="BZ71" s="69"/>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4"/>
      <c r="BN72" s="54"/>
      <c r="BO72" s="54"/>
      <c r="BP72" s="54"/>
      <c r="BQ72" s="54"/>
      <c r="BR72" s="54"/>
      <c r="BS72" s="54"/>
      <c r="BT72" s="54"/>
      <c r="BU72" s="54"/>
      <c r="BV72" s="54"/>
      <c r="BW72" s="54"/>
      <c r="BX72" s="54"/>
      <c r="BY72" s="54"/>
      <c r="BZ72" s="69"/>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4"/>
      <c r="BN73" s="54"/>
      <c r="BO73" s="54"/>
      <c r="BP73" s="54"/>
      <c r="BQ73" s="54"/>
      <c r="BR73" s="54"/>
      <c r="BS73" s="54"/>
      <c r="BT73" s="54"/>
      <c r="BU73" s="54"/>
      <c r="BV73" s="54"/>
      <c r="BW73" s="54"/>
      <c r="BX73" s="54"/>
      <c r="BY73" s="54"/>
      <c r="BZ73" s="69"/>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4"/>
      <c r="BN74" s="54"/>
      <c r="BO74" s="54"/>
      <c r="BP74" s="54"/>
      <c r="BQ74" s="54"/>
      <c r="BR74" s="54"/>
      <c r="BS74" s="54"/>
      <c r="BT74" s="54"/>
      <c r="BU74" s="54"/>
      <c r="BV74" s="54"/>
      <c r="BW74" s="54"/>
      <c r="BX74" s="54"/>
      <c r="BY74" s="54"/>
      <c r="BZ74" s="69"/>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4"/>
      <c r="BN75" s="54"/>
      <c r="BO75" s="54"/>
      <c r="BP75" s="54"/>
      <c r="BQ75" s="54"/>
      <c r="BR75" s="54"/>
      <c r="BS75" s="54"/>
      <c r="BT75" s="54"/>
      <c r="BU75" s="54"/>
      <c r="BV75" s="54"/>
      <c r="BW75" s="54"/>
      <c r="BX75" s="54"/>
      <c r="BY75" s="54"/>
      <c r="BZ75" s="69"/>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4"/>
      <c r="BN76" s="54"/>
      <c r="BO76" s="54"/>
      <c r="BP76" s="54"/>
      <c r="BQ76" s="54"/>
      <c r="BR76" s="54"/>
      <c r="BS76" s="54"/>
      <c r="BT76" s="54"/>
      <c r="BU76" s="54"/>
      <c r="BV76" s="54"/>
      <c r="BW76" s="54"/>
      <c r="BX76" s="54"/>
      <c r="BY76" s="54"/>
      <c r="BZ76" s="69"/>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4"/>
      <c r="BN77" s="54"/>
      <c r="BO77" s="54"/>
      <c r="BP77" s="54"/>
      <c r="BQ77" s="54"/>
      <c r="BR77" s="54"/>
      <c r="BS77" s="54"/>
      <c r="BT77" s="54"/>
      <c r="BU77" s="54"/>
      <c r="BV77" s="54"/>
      <c r="BW77" s="54"/>
      <c r="BX77" s="54"/>
      <c r="BY77" s="54"/>
      <c r="BZ77" s="69"/>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4"/>
      <c r="BN78" s="54"/>
      <c r="BO78" s="54"/>
      <c r="BP78" s="54"/>
      <c r="BQ78" s="54"/>
      <c r="BR78" s="54"/>
      <c r="BS78" s="54"/>
      <c r="BT78" s="54"/>
      <c r="BU78" s="54"/>
      <c r="BV78" s="54"/>
      <c r="BW78" s="54"/>
      <c r="BX78" s="54"/>
      <c r="BY78" s="54"/>
      <c r="BZ78" s="69"/>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4"/>
      <c r="BN79" s="54"/>
      <c r="BO79" s="54"/>
      <c r="BP79" s="54"/>
      <c r="BQ79" s="54"/>
      <c r="BR79" s="54"/>
      <c r="BS79" s="54"/>
      <c r="BT79" s="54"/>
      <c r="BU79" s="54"/>
      <c r="BV79" s="54"/>
      <c r="BW79" s="54"/>
      <c r="BX79" s="54"/>
      <c r="BY79" s="54"/>
      <c r="BZ79" s="69"/>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4"/>
      <c r="BN80" s="54"/>
      <c r="BO80" s="54"/>
      <c r="BP80" s="54"/>
      <c r="BQ80" s="54"/>
      <c r="BR80" s="54"/>
      <c r="BS80" s="54"/>
      <c r="BT80" s="54"/>
      <c r="BU80" s="54"/>
      <c r="BV80" s="54"/>
      <c r="BW80" s="54"/>
      <c r="BX80" s="54"/>
      <c r="BY80" s="54"/>
      <c r="BZ80" s="69"/>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4"/>
      <c r="BN81" s="54"/>
      <c r="BO81" s="54"/>
      <c r="BP81" s="54"/>
      <c r="BQ81" s="54"/>
      <c r="BR81" s="54"/>
      <c r="BS81" s="54"/>
      <c r="BT81" s="54"/>
      <c r="BU81" s="54"/>
      <c r="BV81" s="54"/>
      <c r="BW81" s="54"/>
      <c r="BX81" s="54"/>
      <c r="BY81" s="54"/>
      <c r="BZ81" s="69"/>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3</v>
      </c>
      <c r="C84" s="12"/>
      <c r="D84" s="12"/>
      <c r="E84" s="12" t="s">
        <v>44</v>
      </c>
      <c r="F84" s="12" t="s">
        <v>39</v>
      </c>
      <c r="G84" s="12" t="s">
        <v>46</v>
      </c>
      <c r="H84" s="12" t="s">
        <v>47</v>
      </c>
      <c r="I84" s="12" t="s">
        <v>49</v>
      </c>
      <c r="J84" s="12" t="s">
        <v>30</v>
      </c>
      <c r="K84" s="12" t="s">
        <v>50</v>
      </c>
      <c r="L84" s="12" t="s">
        <v>51</v>
      </c>
      <c r="M84" s="12" t="s">
        <v>52</v>
      </c>
      <c r="N84" s="12" t="s">
        <v>45</v>
      </c>
      <c r="O84" s="12" t="s">
        <v>37</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xjbsbOpO/KdlvtAS/ryr5m2iPdwYsUSojVGnuCLf6MujCn80cxWk5jTsveFAUCcG7hZsagzzj4qYeM3X+PXn3A==" saltValue="gOGP13qo6aElTdMx7Mk4K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2" max="144" width="11.875" customWidth="1"/>
  </cols>
  <sheetData>
    <row r="1" spans="1:144">
      <c r="A1" t="s">
        <v>53</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54</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56</v>
      </c>
      <c r="B3" s="75" t="s">
        <v>57</v>
      </c>
      <c r="C3" s="75" t="s">
        <v>41</v>
      </c>
      <c r="D3" s="75" t="s">
        <v>21</v>
      </c>
      <c r="E3" s="75" t="s">
        <v>32</v>
      </c>
      <c r="F3" s="75" t="s">
        <v>48</v>
      </c>
      <c r="G3" s="75" t="s">
        <v>58</v>
      </c>
      <c r="H3" s="82" t="s">
        <v>9</v>
      </c>
      <c r="I3" s="85"/>
      <c r="J3" s="85"/>
      <c r="K3" s="85"/>
      <c r="L3" s="85"/>
      <c r="M3" s="85"/>
      <c r="N3" s="85"/>
      <c r="O3" s="85"/>
      <c r="P3" s="85"/>
      <c r="Q3" s="85"/>
      <c r="R3" s="85"/>
      <c r="S3" s="85"/>
      <c r="T3" s="85"/>
      <c r="U3" s="85"/>
      <c r="V3" s="85"/>
      <c r="W3" s="89"/>
      <c r="X3" s="91" t="s">
        <v>59</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42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73" t="s">
        <v>55</v>
      </c>
      <c r="B4" s="76"/>
      <c r="C4" s="76"/>
      <c r="D4" s="76"/>
      <c r="E4" s="76"/>
      <c r="F4" s="76"/>
      <c r="G4" s="76"/>
      <c r="H4" s="83"/>
      <c r="I4" s="86"/>
      <c r="J4" s="86"/>
      <c r="K4" s="86"/>
      <c r="L4" s="86"/>
      <c r="M4" s="86"/>
      <c r="N4" s="86"/>
      <c r="O4" s="86"/>
      <c r="P4" s="86"/>
      <c r="Q4" s="86"/>
      <c r="R4" s="86"/>
      <c r="S4" s="86"/>
      <c r="T4" s="86"/>
      <c r="U4" s="86"/>
      <c r="V4" s="86"/>
      <c r="W4" s="90"/>
      <c r="X4" s="92" t="s">
        <v>15</v>
      </c>
      <c r="Y4" s="92"/>
      <c r="Z4" s="92"/>
      <c r="AA4" s="92"/>
      <c r="AB4" s="92"/>
      <c r="AC4" s="92"/>
      <c r="AD4" s="92"/>
      <c r="AE4" s="92"/>
      <c r="AF4" s="92"/>
      <c r="AG4" s="92"/>
      <c r="AH4" s="92"/>
      <c r="AI4" s="92" t="s">
        <v>31</v>
      </c>
      <c r="AJ4" s="92"/>
      <c r="AK4" s="92"/>
      <c r="AL4" s="92"/>
      <c r="AM4" s="92"/>
      <c r="AN4" s="92"/>
      <c r="AO4" s="92"/>
      <c r="AP4" s="92"/>
      <c r="AQ4" s="92"/>
      <c r="AR4" s="92"/>
      <c r="AS4" s="92"/>
      <c r="AT4" s="92" t="s">
        <v>60</v>
      </c>
      <c r="AU4" s="92"/>
      <c r="AV4" s="92"/>
      <c r="AW4" s="92"/>
      <c r="AX4" s="92"/>
      <c r="AY4" s="92"/>
      <c r="AZ4" s="92"/>
      <c r="BA4" s="92"/>
      <c r="BB4" s="92"/>
      <c r="BC4" s="92"/>
      <c r="BD4" s="92"/>
      <c r="BE4" s="92" t="s">
        <v>38</v>
      </c>
      <c r="BF4" s="92"/>
      <c r="BG4" s="92"/>
      <c r="BH4" s="92"/>
      <c r="BI4" s="92"/>
      <c r="BJ4" s="92"/>
      <c r="BK4" s="92"/>
      <c r="BL4" s="92"/>
      <c r="BM4" s="92"/>
      <c r="BN4" s="92"/>
      <c r="BO4" s="92"/>
      <c r="BP4" s="92" t="s">
        <v>61</v>
      </c>
      <c r="BQ4" s="92"/>
      <c r="BR4" s="92"/>
      <c r="BS4" s="92"/>
      <c r="BT4" s="92"/>
      <c r="BU4" s="92"/>
      <c r="BV4" s="92"/>
      <c r="BW4" s="92"/>
      <c r="BX4" s="92"/>
      <c r="BY4" s="92"/>
      <c r="BZ4" s="92"/>
      <c r="CA4" s="92" t="s">
        <v>62</v>
      </c>
      <c r="CB4" s="92"/>
      <c r="CC4" s="92"/>
      <c r="CD4" s="92"/>
      <c r="CE4" s="92"/>
      <c r="CF4" s="92"/>
      <c r="CG4" s="92"/>
      <c r="CH4" s="92"/>
      <c r="CI4" s="92"/>
      <c r="CJ4" s="92"/>
      <c r="CK4" s="92"/>
      <c r="CL4" s="92" t="s">
        <v>63</v>
      </c>
      <c r="CM4" s="92"/>
      <c r="CN4" s="92"/>
      <c r="CO4" s="92"/>
      <c r="CP4" s="92"/>
      <c r="CQ4" s="92"/>
      <c r="CR4" s="92"/>
      <c r="CS4" s="92"/>
      <c r="CT4" s="92"/>
      <c r="CU4" s="92"/>
      <c r="CV4" s="92"/>
      <c r="CW4" s="92" t="s">
        <v>64</v>
      </c>
      <c r="CX4" s="92"/>
      <c r="CY4" s="92"/>
      <c r="CZ4" s="92"/>
      <c r="DA4" s="92"/>
      <c r="DB4" s="92"/>
      <c r="DC4" s="92"/>
      <c r="DD4" s="92"/>
      <c r="DE4" s="92"/>
      <c r="DF4" s="92"/>
      <c r="DG4" s="92"/>
      <c r="DH4" s="92" t="s">
        <v>35</v>
      </c>
      <c r="DI4" s="92"/>
      <c r="DJ4" s="92"/>
      <c r="DK4" s="92"/>
      <c r="DL4" s="92"/>
      <c r="DM4" s="92"/>
      <c r="DN4" s="92"/>
      <c r="DO4" s="92"/>
      <c r="DP4" s="92"/>
      <c r="DQ4" s="92"/>
      <c r="DR4" s="92"/>
      <c r="DS4" s="92" t="s">
        <v>24</v>
      </c>
      <c r="DT4" s="92"/>
      <c r="DU4" s="92"/>
      <c r="DV4" s="92"/>
      <c r="DW4" s="92"/>
      <c r="DX4" s="92"/>
      <c r="DY4" s="92"/>
      <c r="DZ4" s="92"/>
      <c r="EA4" s="92"/>
      <c r="EB4" s="92"/>
      <c r="EC4" s="92"/>
      <c r="ED4" s="92" t="s">
        <v>66</v>
      </c>
      <c r="EE4" s="92"/>
      <c r="EF4" s="92"/>
      <c r="EG4" s="92"/>
      <c r="EH4" s="92"/>
      <c r="EI4" s="92"/>
      <c r="EJ4" s="92"/>
      <c r="EK4" s="92"/>
      <c r="EL4" s="92"/>
      <c r="EM4" s="92"/>
      <c r="EN4" s="92"/>
    </row>
    <row r="5" spans="1:144">
      <c r="A5" s="73" t="s">
        <v>67</v>
      </c>
      <c r="B5" s="77"/>
      <c r="C5" s="77"/>
      <c r="D5" s="77"/>
      <c r="E5" s="77"/>
      <c r="F5" s="77"/>
      <c r="G5" s="77"/>
      <c r="H5" s="84" t="s">
        <v>65</v>
      </c>
      <c r="I5" s="84" t="s">
        <v>68</v>
      </c>
      <c r="J5" s="84" t="s">
        <v>69</v>
      </c>
      <c r="K5" s="84" t="s">
        <v>70</v>
      </c>
      <c r="L5" s="84" t="s">
        <v>71</v>
      </c>
      <c r="M5" s="84" t="s">
        <v>13</v>
      </c>
      <c r="N5" s="84" t="s">
        <v>72</v>
      </c>
      <c r="O5" s="84" t="s">
        <v>73</v>
      </c>
      <c r="P5" s="84" t="s">
        <v>74</v>
      </c>
      <c r="Q5" s="84" t="s">
        <v>75</v>
      </c>
      <c r="R5" s="84" t="s">
        <v>76</v>
      </c>
      <c r="S5" s="84" t="s">
        <v>77</v>
      </c>
      <c r="T5" s="84" t="s">
        <v>78</v>
      </c>
      <c r="U5" s="84" t="s">
        <v>79</v>
      </c>
      <c r="V5" s="84" t="s">
        <v>80</v>
      </c>
      <c r="W5" s="84" t="s">
        <v>81</v>
      </c>
      <c r="X5" s="84" t="s">
        <v>82</v>
      </c>
      <c r="Y5" s="84" t="s">
        <v>83</v>
      </c>
      <c r="Z5" s="84" t="s">
        <v>84</v>
      </c>
      <c r="AA5" s="84" t="s">
        <v>85</v>
      </c>
      <c r="AB5" s="84" t="s">
        <v>86</v>
      </c>
      <c r="AC5" s="84" t="s">
        <v>87</v>
      </c>
      <c r="AD5" s="84" t="s">
        <v>88</v>
      </c>
      <c r="AE5" s="84" t="s">
        <v>89</v>
      </c>
      <c r="AF5" s="84" t="s">
        <v>90</v>
      </c>
      <c r="AG5" s="84" t="s">
        <v>91</v>
      </c>
      <c r="AH5" s="84" t="s">
        <v>3</v>
      </c>
      <c r="AI5" s="84" t="s">
        <v>82</v>
      </c>
      <c r="AJ5" s="84" t="s">
        <v>83</v>
      </c>
      <c r="AK5" s="84" t="s">
        <v>84</v>
      </c>
      <c r="AL5" s="84" t="s">
        <v>85</v>
      </c>
      <c r="AM5" s="84" t="s">
        <v>86</v>
      </c>
      <c r="AN5" s="84" t="s">
        <v>87</v>
      </c>
      <c r="AO5" s="84" t="s">
        <v>88</v>
      </c>
      <c r="AP5" s="84" t="s">
        <v>89</v>
      </c>
      <c r="AQ5" s="84" t="s">
        <v>90</v>
      </c>
      <c r="AR5" s="84" t="s">
        <v>91</v>
      </c>
      <c r="AS5" s="84" t="s">
        <v>92</v>
      </c>
      <c r="AT5" s="84" t="s">
        <v>82</v>
      </c>
      <c r="AU5" s="84" t="s">
        <v>83</v>
      </c>
      <c r="AV5" s="84" t="s">
        <v>84</v>
      </c>
      <c r="AW5" s="84" t="s">
        <v>85</v>
      </c>
      <c r="AX5" s="84" t="s">
        <v>86</v>
      </c>
      <c r="AY5" s="84" t="s">
        <v>87</v>
      </c>
      <c r="AZ5" s="84" t="s">
        <v>88</v>
      </c>
      <c r="BA5" s="84" t="s">
        <v>89</v>
      </c>
      <c r="BB5" s="84" t="s">
        <v>90</v>
      </c>
      <c r="BC5" s="84" t="s">
        <v>91</v>
      </c>
      <c r="BD5" s="84" t="s">
        <v>92</v>
      </c>
      <c r="BE5" s="84" t="s">
        <v>82</v>
      </c>
      <c r="BF5" s="84" t="s">
        <v>83</v>
      </c>
      <c r="BG5" s="84" t="s">
        <v>84</v>
      </c>
      <c r="BH5" s="84" t="s">
        <v>85</v>
      </c>
      <c r="BI5" s="84" t="s">
        <v>86</v>
      </c>
      <c r="BJ5" s="84" t="s">
        <v>87</v>
      </c>
      <c r="BK5" s="84" t="s">
        <v>88</v>
      </c>
      <c r="BL5" s="84" t="s">
        <v>89</v>
      </c>
      <c r="BM5" s="84" t="s">
        <v>90</v>
      </c>
      <c r="BN5" s="84" t="s">
        <v>91</v>
      </c>
      <c r="BO5" s="84" t="s">
        <v>92</v>
      </c>
      <c r="BP5" s="84" t="s">
        <v>82</v>
      </c>
      <c r="BQ5" s="84" t="s">
        <v>83</v>
      </c>
      <c r="BR5" s="84" t="s">
        <v>84</v>
      </c>
      <c r="BS5" s="84" t="s">
        <v>85</v>
      </c>
      <c r="BT5" s="84" t="s">
        <v>86</v>
      </c>
      <c r="BU5" s="84" t="s">
        <v>87</v>
      </c>
      <c r="BV5" s="84" t="s">
        <v>88</v>
      </c>
      <c r="BW5" s="84" t="s">
        <v>89</v>
      </c>
      <c r="BX5" s="84" t="s">
        <v>90</v>
      </c>
      <c r="BY5" s="84" t="s">
        <v>91</v>
      </c>
      <c r="BZ5" s="84" t="s">
        <v>92</v>
      </c>
      <c r="CA5" s="84" t="s">
        <v>82</v>
      </c>
      <c r="CB5" s="84" t="s">
        <v>83</v>
      </c>
      <c r="CC5" s="84" t="s">
        <v>84</v>
      </c>
      <c r="CD5" s="84" t="s">
        <v>85</v>
      </c>
      <c r="CE5" s="84" t="s">
        <v>86</v>
      </c>
      <c r="CF5" s="84" t="s">
        <v>87</v>
      </c>
      <c r="CG5" s="84" t="s">
        <v>88</v>
      </c>
      <c r="CH5" s="84" t="s">
        <v>89</v>
      </c>
      <c r="CI5" s="84" t="s">
        <v>90</v>
      </c>
      <c r="CJ5" s="84" t="s">
        <v>91</v>
      </c>
      <c r="CK5" s="84" t="s">
        <v>92</v>
      </c>
      <c r="CL5" s="84" t="s">
        <v>82</v>
      </c>
      <c r="CM5" s="84" t="s">
        <v>83</v>
      </c>
      <c r="CN5" s="84" t="s">
        <v>84</v>
      </c>
      <c r="CO5" s="84" t="s">
        <v>85</v>
      </c>
      <c r="CP5" s="84" t="s">
        <v>86</v>
      </c>
      <c r="CQ5" s="84" t="s">
        <v>87</v>
      </c>
      <c r="CR5" s="84" t="s">
        <v>88</v>
      </c>
      <c r="CS5" s="84" t="s">
        <v>89</v>
      </c>
      <c r="CT5" s="84" t="s">
        <v>90</v>
      </c>
      <c r="CU5" s="84" t="s">
        <v>91</v>
      </c>
      <c r="CV5" s="84" t="s">
        <v>92</v>
      </c>
      <c r="CW5" s="84" t="s">
        <v>82</v>
      </c>
      <c r="CX5" s="84" t="s">
        <v>83</v>
      </c>
      <c r="CY5" s="84" t="s">
        <v>84</v>
      </c>
      <c r="CZ5" s="84" t="s">
        <v>85</v>
      </c>
      <c r="DA5" s="84" t="s">
        <v>86</v>
      </c>
      <c r="DB5" s="84" t="s">
        <v>87</v>
      </c>
      <c r="DC5" s="84" t="s">
        <v>88</v>
      </c>
      <c r="DD5" s="84" t="s">
        <v>89</v>
      </c>
      <c r="DE5" s="84" t="s">
        <v>90</v>
      </c>
      <c r="DF5" s="84" t="s">
        <v>91</v>
      </c>
      <c r="DG5" s="84" t="s">
        <v>92</v>
      </c>
      <c r="DH5" s="84" t="s">
        <v>82</v>
      </c>
      <c r="DI5" s="84" t="s">
        <v>83</v>
      </c>
      <c r="DJ5" s="84" t="s">
        <v>84</v>
      </c>
      <c r="DK5" s="84" t="s">
        <v>85</v>
      </c>
      <c r="DL5" s="84" t="s">
        <v>86</v>
      </c>
      <c r="DM5" s="84" t="s">
        <v>87</v>
      </c>
      <c r="DN5" s="84" t="s">
        <v>88</v>
      </c>
      <c r="DO5" s="84" t="s">
        <v>89</v>
      </c>
      <c r="DP5" s="84" t="s">
        <v>90</v>
      </c>
      <c r="DQ5" s="84" t="s">
        <v>91</v>
      </c>
      <c r="DR5" s="84" t="s">
        <v>92</v>
      </c>
      <c r="DS5" s="84" t="s">
        <v>82</v>
      </c>
      <c r="DT5" s="84" t="s">
        <v>83</v>
      </c>
      <c r="DU5" s="84" t="s">
        <v>84</v>
      </c>
      <c r="DV5" s="84" t="s">
        <v>85</v>
      </c>
      <c r="DW5" s="84" t="s">
        <v>86</v>
      </c>
      <c r="DX5" s="84" t="s">
        <v>87</v>
      </c>
      <c r="DY5" s="84" t="s">
        <v>88</v>
      </c>
      <c r="DZ5" s="84" t="s">
        <v>89</v>
      </c>
      <c r="EA5" s="84" t="s">
        <v>90</v>
      </c>
      <c r="EB5" s="84" t="s">
        <v>91</v>
      </c>
      <c r="EC5" s="84" t="s">
        <v>92</v>
      </c>
      <c r="ED5" s="84" t="s">
        <v>82</v>
      </c>
      <c r="EE5" s="84" t="s">
        <v>83</v>
      </c>
      <c r="EF5" s="84" t="s">
        <v>84</v>
      </c>
      <c r="EG5" s="84" t="s">
        <v>85</v>
      </c>
      <c r="EH5" s="84" t="s">
        <v>86</v>
      </c>
      <c r="EI5" s="84" t="s">
        <v>87</v>
      </c>
      <c r="EJ5" s="84" t="s">
        <v>88</v>
      </c>
      <c r="EK5" s="84" t="s">
        <v>89</v>
      </c>
      <c r="EL5" s="84" t="s">
        <v>90</v>
      </c>
      <c r="EM5" s="84" t="s">
        <v>91</v>
      </c>
      <c r="EN5" s="84" t="s">
        <v>92</v>
      </c>
    </row>
    <row r="6" spans="1:144" s="72" customFormat="1">
      <c r="A6" s="73" t="s">
        <v>93</v>
      </c>
      <c r="B6" s="78">
        <f t="shared" ref="B6:W6" si="1">B7</f>
        <v>2018</v>
      </c>
      <c r="C6" s="78">
        <f t="shared" si="1"/>
        <v>223441</v>
      </c>
      <c r="D6" s="78">
        <f t="shared" si="1"/>
        <v>46</v>
      </c>
      <c r="E6" s="78">
        <f t="shared" si="1"/>
        <v>1</v>
      </c>
      <c r="F6" s="78">
        <f t="shared" si="1"/>
        <v>0</v>
      </c>
      <c r="G6" s="78">
        <f t="shared" si="1"/>
        <v>1</v>
      </c>
      <c r="H6" s="78" t="str">
        <f t="shared" si="1"/>
        <v>静岡県　小山町</v>
      </c>
      <c r="I6" s="78" t="str">
        <f t="shared" si="1"/>
        <v>法適用</v>
      </c>
      <c r="J6" s="78" t="str">
        <f t="shared" si="1"/>
        <v>水道事業</v>
      </c>
      <c r="K6" s="78" t="str">
        <f t="shared" si="1"/>
        <v>末端給水事業</v>
      </c>
      <c r="L6" s="78" t="str">
        <f t="shared" si="1"/>
        <v>A6</v>
      </c>
      <c r="M6" s="78" t="str">
        <f t="shared" si="1"/>
        <v>非設置</v>
      </c>
      <c r="N6" s="87" t="str">
        <f t="shared" si="1"/>
        <v>-</v>
      </c>
      <c r="O6" s="87">
        <f t="shared" si="1"/>
        <v>90.09</v>
      </c>
      <c r="P6" s="87">
        <f t="shared" si="1"/>
        <v>98.02</v>
      </c>
      <c r="Q6" s="87">
        <f t="shared" si="1"/>
        <v>1130</v>
      </c>
      <c r="R6" s="87">
        <f t="shared" si="1"/>
        <v>18781</v>
      </c>
      <c r="S6" s="87">
        <f t="shared" si="1"/>
        <v>135.74</v>
      </c>
      <c r="T6" s="87">
        <f t="shared" si="1"/>
        <v>138.36000000000001</v>
      </c>
      <c r="U6" s="87">
        <f t="shared" si="1"/>
        <v>18107</v>
      </c>
      <c r="V6" s="87">
        <f t="shared" si="1"/>
        <v>26.56</v>
      </c>
      <c r="W6" s="87">
        <f t="shared" si="1"/>
        <v>681.74</v>
      </c>
      <c r="X6" s="93">
        <f t="shared" ref="X6:AG6" si="2">IF(X7="",NA(),X7)</f>
        <v>119.29</v>
      </c>
      <c r="Y6" s="93">
        <f t="shared" si="2"/>
        <v>122.81</v>
      </c>
      <c r="Z6" s="93">
        <f t="shared" si="2"/>
        <v>122.73</v>
      </c>
      <c r="AA6" s="93">
        <f t="shared" si="2"/>
        <v>115.75</v>
      </c>
      <c r="AB6" s="93">
        <f t="shared" si="2"/>
        <v>118.47</v>
      </c>
      <c r="AC6" s="93">
        <f t="shared" si="2"/>
        <v>110.01</v>
      </c>
      <c r="AD6" s="93">
        <f t="shared" si="2"/>
        <v>111.21</v>
      </c>
      <c r="AE6" s="93">
        <f t="shared" si="2"/>
        <v>111.71</v>
      </c>
      <c r="AF6" s="93">
        <f t="shared" si="2"/>
        <v>110.05</v>
      </c>
      <c r="AG6" s="93">
        <f t="shared" si="2"/>
        <v>108.87</v>
      </c>
      <c r="AH6" s="87" t="str">
        <f>IF(AH7="","",IF(AH7="-","【-】","【"&amp;SUBSTITUTE(TEXT(AH7,"#,##0.00"),"-","△")&amp;"】"))</f>
        <v>【112.83】</v>
      </c>
      <c r="AI6" s="87">
        <f t="shared" ref="AI6:AR6" si="3">IF(AI7="",NA(),AI7)</f>
        <v>0</v>
      </c>
      <c r="AJ6" s="87">
        <f t="shared" si="3"/>
        <v>0</v>
      </c>
      <c r="AK6" s="87">
        <f t="shared" si="3"/>
        <v>0</v>
      </c>
      <c r="AL6" s="87">
        <f t="shared" si="3"/>
        <v>0</v>
      </c>
      <c r="AM6" s="87">
        <f t="shared" si="3"/>
        <v>0</v>
      </c>
      <c r="AN6" s="93">
        <f t="shared" si="3"/>
        <v>2.8</v>
      </c>
      <c r="AO6" s="93">
        <f t="shared" si="3"/>
        <v>1.9300000000000002</v>
      </c>
      <c r="AP6" s="93">
        <f t="shared" si="3"/>
        <v>1.72</v>
      </c>
      <c r="AQ6" s="93">
        <f t="shared" si="3"/>
        <v>2.64</v>
      </c>
      <c r="AR6" s="93">
        <f t="shared" si="3"/>
        <v>3.16</v>
      </c>
      <c r="AS6" s="87" t="str">
        <f>IF(AS7="","",IF(AS7="-","【-】","【"&amp;SUBSTITUTE(TEXT(AS7,"#,##0.00"),"-","△")&amp;"】"))</f>
        <v>【1.05】</v>
      </c>
      <c r="AT6" s="93">
        <f t="shared" ref="AT6:BC6" si="4">IF(AT7="",NA(),AT7)</f>
        <v>479.79</v>
      </c>
      <c r="AU6" s="93">
        <f t="shared" si="4"/>
        <v>634.5</v>
      </c>
      <c r="AV6" s="93">
        <f t="shared" si="4"/>
        <v>311.86</v>
      </c>
      <c r="AW6" s="93">
        <f t="shared" si="4"/>
        <v>140.84</v>
      </c>
      <c r="AX6" s="93">
        <f t="shared" si="4"/>
        <v>210.04</v>
      </c>
      <c r="AY6" s="93">
        <f t="shared" si="4"/>
        <v>381.53</v>
      </c>
      <c r="AZ6" s="93">
        <f t="shared" si="4"/>
        <v>391.54</v>
      </c>
      <c r="BA6" s="93">
        <f t="shared" si="4"/>
        <v>384.34</v>
      </c>
      <c r="BB6" s="93">
        <f t="shared" si="4"/>
        <v>359.47</v>
      </c>
      <c r="BC6" s="93">
        <f t="shared" si="4"/>
        <v>369.69</v>
      </c>
      <c r="BD6" s="87" t="str">
        <f>IF(BD7="","",IF(BD7="-","【-】","【"&amp;SUBSTITUTE(TEXT(BD7,"#,##0.00"),"-","△")&amp;"】"))</f>
        <v>【261.93】</v>
      </c>
      <c r="BE6" s="93">
        <f t="shared" ref="BE6:BN6" si="5">IF(BE7="",NA(),BE7)</f>
        <v>85.2</v>
      </c>
      <c r="BF6" s="93">
        <f t="shared" si="5"/>
        <v>88.83</v>
      </c>
      <c r="BG6" s="93">
        <f t="shared" si="5"/>
        <v>115.55</v>
      </c>
      <c r="BH6" s="93">
        <f t="shared" si="5"/>
        <v>171.21</v>
      </c>
      <c r="BI6" s="93">
        <f t="shared" si="5"/>
        <v>164.21</v>
      </c>
      <c r="BJ6" s="93">
        <f t="shared" si="5"/>
        <v>393.27</v>
      </c>
      <c r="BK6" s="93">
        <f t="shared" si="5"/>
        <v>386.97</v>
      </c>
      <c r="BL6" s="93">
        <f t="shared" si="5"/>
        <v>380.58</v>
      </c>
      <c r="BM6" s="93">
        <f t="shared" si="5"/>
        <v>401.79</v>
      </c>
      <c r="BN6" s="93">
        <f t="shared" si="5"/>
        <v>402.99</v>
      </c>
      <c r="BO6" s="87" t="str">
        <f>IF(BO7="","",IF(BO7="-","【-】","【"&amp;SUBSTITUTE(TEXT(BO7,"#,##0.00"),"-","△")&amp;"】"))</f>
        <v>【270.46】</v>
      </c>
      <c r="BP6" s="93">
        <f t="shared" ref="BP6:BY6" si="6">IF(BP7="",NA(),BP7)</f>
        <v>121.84</v>
      </c>
      <c r="BQ6" s="93">
        <f t="shared" si="6"/>
        <v>122.51</v>
      </c>
      <c r="BR6" s="93">
        <f t="shared" si="6"/>
        <v>126.97</v>
      </c>
      <c r="BS6" s="93">
        <f t="shared" si="6"/>
        <v>116.28</v>
      </c>
      <c r="BT6" s="93">
        <f t="shared" si="6"/>
        <v>121.52</v>
      </c>
      <c r="BU6" s="93">
        <f t="shared" si="6"/>
        <v>100.47</v>
      </c>
      <c r="BV6" s="93">
        <f t="shared" si="6"/>
        <v>101.72</v>
      </c>
      <c r="BW6" s="93">
        <f t="shared" si="6"/>
        <v>102.38</v>
      </c>
      <c r="BX6" s="93">
        <f t="shared" si="6"/>
        <v>100.12</v>
      </c>
      <c r="BY6" s="93">
        <f t="shared" si="6"/>
        <v>98.66</v>
      </c>
      <c r="BZ6" s="87" t="str">
        <f>IF(BZ7="","",IF(BZ7="-","【-】","【"&amp;SUBSTITUTE(TEXT(BZ7,"#,##0.00"),"-","△")&amp;"】"))</f>
        <v>【103.91】</v>
      </c>
      <c r="CA6" s="93">
        <f t="shared" ref="CA6:CJ6" si="7">IF(CA7="",NA(),CA7)</f>
        <v>57.98</v>
      </c>
      <c r="CB6" s="93">
        <f t="shared" si="7"/>
        <v>56.88</v>
      </c>
      <c r="CC6" s="93">
        <f t="shared" si="7"/>
        <v>55.05</v>
      </c>
      <c r="CD6" s="93">
        <f t="shared" si="7"/>
        <v>60.17</v>
      </c>
      <c r="CE6" s="93">
        <f t="shared" si="7"/>
        <v>59.27</v>
      </c>
      <c r="CF6" s="93">
        <f t="shared" si="7"/>
        <v>169.82</v>
      </c>
      <c r="CG6" s="93">
        <f t="shared" si="7"/>
        <v>168.2</v>
      </c>
      <c r="CH6" s="93">
        <f t="shared" si="7"/>
        <v>168.67</v>
      </c>
      <c r="CI6" s="93">
        <f t="shared" si="7"/>
        <v>174.97</v>
      </c>
      <c r="CJ6" s="93">
        <f t="shared" si="7"/>
        <v>178.59</v>
      </c>
      <c r="CK6" s="87" t="str">
        <f>IF(CK7="","",IF(CK7="-","【-】","【"&amp;SUBSTITUTE(TEXT(CK7,"#,##0.00"),"-","△")&amp;"】"))</f>
        <v>【167.11】</v>
      </c>
      <c r="CL6" s="93">
        <f t="shared" ref="CL6:CU6" si="8">IF(CL7="",NA(),CL7)</f>
        <v>45.37</v>
      </c>
      <c r="CM6" s="93">
        <f t="shared" si="8"/>
        <v>46.2</v>
      </c>
      <c r="CN6" s="93">
        <f t="shared" si="8"/>
        <v>47.27</v>
      </c>
      <c r="CO6" s="93">
        <f t="shared" si="8"/>
        <v>44.65</v>
      </c>
      <c r="CP6" s="93">
        <f t="shared" si="8"/>
        <v>46.84</v>
      </c>
      <c r="CQ6" s="93">
        <f t="shared" si="8"/>
        <v>55.13</v>
      </c>
      <c r="CR6" s="93">
        <f t="shared" si="8"/>
        <v>54.77</v>
      </c>
      <c r="CS6" s="93">
        <f t="shared" si="8"/>
        <v>54.92</v>
      </c>
      <c r="CT6" s="93">
        <f t="shared" si="8"/>
        <v>55.63</v>
      </c>
      <c r="CU6" s="93">
        <f t="shared" si="8"/>
        <v>55.03</v>
      </c>
      <c r="CV6" s="87" t="str">
        <f>IF(CV7="","",IF(CV7="-","【-】","【"&amp;SUBSTITUTE(TEXT(CV7,"#,##0.00"),"-","△")&amp;"】"))</f>
        <v>【60.27】</v>
      </c>
      <c r="CW6" s="93">
        <f t="shared" ref="CW6:DF6" si="9">IF(CW7="",NA(),CW7)</f>
        <v>87</v>
      </c>
      <c r="CX6" s="93">
        <f t="shared" si="9"/>
        <v>87</v>
      </c>
      <c r="CY6" s="93">
        <f t="shared" si="9"/>
        <v>87</v>
      </c>
      <c r="CZ6" s="93">
        <f t="shared" si="9"/>
        <v>87</v>
      </c>
      <c r="DA6" s="93">
        <f t="shared" si="9"/>
        <v>86.13</v>
      </c>
      <c r="DB6" s="93">
        <f t="shared" si="9"/>
        <v>83</v>
      </c>
      <c r="DC6" s="93">
        <f t="shared" si="9"/>
        <v>82.89</v>
      </c>
      <c r="DD6" s="93">
        <f t="shared" si="9"/>
        <v>82.66</v>
      </c>
      <c r="DE6" s="93">
        <f t="shared" si="9"/>
        <v>82.04</v>
      </c>
      <c r="DF6" s="93">
        <f t="shared" si="9"/>
        <v>81.900000000000006</v>
      </c>
      <c r="DG6" s="87" t="str">
        <f>IF(DG7="","",IF(DG7="-","【-】","【"&amp;SUBSTITUTE(TEXT(DG7,"#,##0.00"),"-","△")&amp;"】"))</f>
        <v>【89.92】</v>
      </c>
      <c r="DH6" s="93">
        <f t="shared" ref="DH6:DQ6" si="10">IF(DH7="",NA(),DH7)</f>
        <v>44.62</v>
      </c>
      <c r="DI6" s="93">
        <f t="shared" si="10"/>
        <v>45.73</v>
      </c>
      <c r="DJ6" s="93">
        <f t="shared" si="10"/>
        <v>47.23</v>
      </c>
      <c r="DK6" s="93">
        <f t="shared" si="10"/>
        <v>47.79</v>
      </c>
      <c r="DL6" s="93">
        <f t="shared" si="10"/>
        <v>48.24</v>
      </c>
      <c r="DM6" s="93">
        <f t="shared" si="10"/>
        <v>46.66</v>
      </c>
      <c r="DN6" s="93">
        <f t="shared" si="10"/>
        <v>47.46</v>
      </c>
      <c r="DO6" s="93">
        <f t="shared" si="10"/>
        <v>48.49</v>
      </c>
      <c r="DP6" s="93">
        <f t="shared" si="10"/>
        <v>48.05</v>
      </c>
      <c r="DQ6" s="93">
        <f t="shared" si="10"/>
        <v>48.87</v>
      </c>
      <c r="DR6" s="87" t="str">
        <f>IF(DR7="","",IF(DR7="-","【-】","【"&amp;SUBSTITUTE(TEXT(DR7,"#,##0.00"),"-","△")&amp;"】"))</f>
        <v>【48.85】</v>
      </c>
      <c r="DS6" s="93">
        <f t="shared" ref="DS6:EB6" si="11">IF(DS7="",NA(),DS7)</f>
        <v>16.25</v>
      </c>
      <c r="DT6" s="93">
        <f t="shared" si="11"/>
        <v>15.78</v>
      </c>
      <c r="DU6" s="93">
        <f t="shared" si="11"/>
        <v>17.46</v>
      </c>
      <c r="DV6" s="93">
        <f t="shared" si="11"/>
        <v>19.989999999999998</v>
      </c>
      <c r="DW6" s="93">
        <f t="shared" si="11"/>
        <v>25.03</v>
      </c>
      <c r="DX6" s="93">
        <f t="shared" si="11"/>
        <v>9.85</v>
      </c>
      <c r="DY6" s="93">
        <f t="shared" si="11"/>
        <v>9.7100000000000009</v>
      </c>
      <c r="DZ6" s="93">
        <f t="shared" si="11"/>
        <v>12.79</v>
      </c>
      <c r="EA6" s="93">
        <f t="shared" si="11"/>
        <v>13.39</v>
      </c>
      <c r="EB6" s="93">
        <f t="shared" si="11"/>
        <v>14.85</v>
      </c>
      <c r="EC6" s="87" t="str">
        <f>IF(EC7="","",IF(EC7="-","【-】","【"&amp;SUBSTITUTE(TEXT(EC7,"#,##0.00"),"-","△")&amp;"】"))</f>
        <v>【17.80】</v>
      </c>
      <c r="ED6" s="87">
        <f t="shared" ref="ED6:EM6" si="12">IF(ED7="",NA(),ED7)</f>
        <v>0</v>
      </c>
      <c r="EE6" s="87">
        <f t="shared" si="12"/>
        <v>0</v>
      </c>
      <c r="EF6" s="87">
        <f t="shared" si="12"/>
        <v>0</v>
      </c>
      <c r="EG6" s="87">
        <f t="shared" si="12"/>
        <v>0</v>
      </c>
      <c r="EH6" s="93">
        <f t="shared" si="12"/>
        <v>0.64</v>
      </c>
      <c r="EI6" s="93">
        <f t="shared" si="12"/>
        <v>0.66</v>
      </c>
      <c r="EJ6" s="93">
        <f t="shared" si="12"/>
        <v>0.99</v>
      </c>
      <c r="EK6" s="93">
        <f t="shared" si="12"/>
        <v>0.71</v>
      </c>
      <c r="EL6" s="93">
        <f t="shared" si="12"/>
        <v>0.54</v>
      </c>
      <c r="EM6" s="93">
        <f t="shared" si="12"/>
        <v>0.5</v>
      </c>
      <c r="EN6" s="87" t="str">
        <f>IF(EN7="","",IF(EN7="-","【-】","【"&amp;SUBSTITUTE(TEXT(EN7,"#,##0.00"),"-","△")&amp;"】"))</f>
        <v>【0.70】</v>
      </c>
    </row>
    <row r="7" spans="1:144" s="72" customFormat="1">
      <c r="A7" s="73"/>
      <c r="B7" s="79">
        <v>2018</v>
      </c>
      <c r="C7" s="79">
        <v>223441</v>
      </c>
      <c r="D7" s="79">
        <v>46</v>
      </c>
      <c r="E7" s="79">
        <v>1</v>
      </c>
      <c r="F7" s="79">
        <v>0</v>
      </c>
      <c r="G7" s="79">
        <v>1</v>
      </c>
      <c r="H7" s="79" t="s">
        <v>94</v>
      </c>
      <c r="I7" s="79" t="s">
        <v>95</v>
      </c>
      <c r="J7" s="79" t="s">
        <v>96</v>
      </c>
      <c r="K7" s="79" t="s">
        <v>97</v>
      </c>
      <c r="L7" s="79" t="s">
        <v>98</v>
      </c>
      <c r="M7" s="79" t="s">
        <v>99</v>
      </c>
      <c r="N7" s="88" t="s">
        <v>100</v>
      </c>
      <c r="O7" s="88">
        <v>90.09</v>
      </c>
      <c r="P7" s="88">
        <v>98.02</v>
      </c>
      <c r="Q7" s="88">
        <v>1130</v>
      </c>
      <c r="R7" s="88">
        <v>18781</v>
      </c>
      <c r="S7" s="88">
        <v>135.74</v>
      </c>
      <c r="T7" s="88">
        <v>138.36000000000001</v>
      </c>
      <c r="U7" s="88">
        <v>18107</v>
      </c>
      <c r="V7" s="88">
        <v>26.56</v>
      </c>
      <c r="W7" s="88">
        <v>681.74</v>
      </c>
      <c r="X7" s="88">
        <v>119.29</v>
      </c>
      <c r="Y7" s="88">
        <v>122.81</v>
      </c>
      <c r="Z7" s="88">
        <v>122.73</v>
      </c>
      <c r="AA7" s="88">
        <v>115.75</v>
      </c>
      <c r="AB7" s="88">
        <v>118.47</v>
      </c>
      <c r="AC7" s="88">
        <v>110.01</v>
      </c>
      <c r="AD7" s="88">
        <v>111.21</v>
      </c>
      <c r="AE7" s="88">
        <v>111.71</v>
      </c>
      <c r="AF7" s="88">
        <v>110.05</v>
      </c>
      <c r="AG7" s="88">
        <v>108.87</v>
      </c>
      <c r="AH7" s="88">
        <v>112.83</v>
      </c>
      <c r="AI7" s="88">
        <v>0</v>
      </c>
      <c r="AJ7" s="88">
        <v>0</v>
      </c>
      <c r="AK7" s="88">
        <v>0</v>
      </c>
      <c r="AL7" s="88">
        <v>0</v>
      </c>
      <c r="AM7" s="88">
        <v>0</v>
      </c>
      <c r="AN7" s="88">
        <v>2.8</v>
      </c>
      <c r="AO7" s="88">
        <v>1.9300000000000002</v>
      </c>
      <c r="AP7" s="88">
        <v>1.72</v>
      </c>
      <c r="AQ7" s="88">
        <v>2.64</v>
      </c>
      <c r="AR7" s="88">
        <v>3.16</v>
      </c>
      <c r="AS7" s="88">
        <v>1.05</v>
      </c>
      <c r="AT7" s="88">
        <v>479.79</v>
      </c>
      <c r="AU7" s="88">
        <v>634.5</v>
      </c>
      <c r="AV7" s="88">
        <v>311.86</v>
      </c>
      <c r="AW7" s="88">
        <v>140.84</v>
      </c>
      <c r="AX7" s="88">
        <v>210.04</v>
      </c>
      <c r="AY7" s="88">
        <v>381.53</v>
      </c>
      <c r="AZ7" s="88">
        <v>391.54</v>
      </c>
      <c r="BA7" s="88">
        <v>384.34</v>
      </c>
      <c r="BB7" s="88">
        <v>359.47</v>
      </c>
      <c r="BC7" s="88">
        <v>369.69</v>
      </c>
      <c r="BD7" s="88">
        <v>261.93</v>
      </c>
      <c r="BE7" s="88">
        <v>85.2</v>
      </c>
      <c r="BF7" s="88">
        <v>88.83</v>
      </c>
      <c r="BG7" s="88">
        <v>115.55</v>
      </c>
      <c r="BH7" s="88">
        <v>171.21</v>
      </c>
      <c r="BI7" s="88">
        <v>164.21</v>
      </c>
      <c r="BJ7" s="88">
        <v>393.27</v>
      </c>
      <c r="BK7" s="88">
        <v>386.97</v>
      </c>
      <c r="BL7" s="88">
        <v>380.58</v>
      </c>
      <c r="BM7" s="88">
        <v>401.79</v>
      </c>
      <c r="BN7" s="88">
        <v>402.99</v>
      </c>
      <c r="BO7" s="88">
        <v>270.45999999999998</v>
      </c>
      <c r="BP7" s="88">
        <v>121.84</v>
      </c>
      <c r="BQ7" s="88">
        <v>122.51</v>
      </c>
      <c r="BR7" s="88">
        <v>126.97</v>
      </c>
      <c r="BS7" s="88">
        <v>116.28</v>
      </c>
      <c r="BT7" s="88">
        <v>121.52</v>
      </c>
      <c r="BU7" s="88">
        <v>100.47</v>
      </c>
      <c r="BV7" s="88">
        <v>101.72</v>
      </c>
      <c r="BW7" s="88">
        <v>102.38</v>
      </c>
      <c r="BX7" s="88">
        <v>100.12</v>
      </c>
      <c r="BY7" s="88">
        <v>98.66</v>
      </c>
      <c r="BZ7" s="88">
        <v>103.91</v>
      </c>
      <c r="CA7" s="88">
        <v>57.98</v>
      </c>
      <c r="CB7" s="88">
        <v>56.88</v>
      </c>
      <c r="CC7" s="88">
        <v>55.05</v>
      </c>
      <c r="CD7" s="88">
        <v>60.17</v>
      </c>
      <c r="CE7" s="88">
        <v>59.27</v>
      </c>
      <c r="CF7" s="88">
        <v>169.82</v>
      </c>
      <c r="CG7" s="88">
        <v>168.2</v>
      </c>
      <c r="CH7" s="88">
        <v>168.67</v>
      </c>
      <c r="CI7" s="88">
        <v>174.97</v>
      </c>
      <c r="CJ7" s="88">
        <v>178.59</v>
      </c>
      <c r="CK7" s="88">
        <v>167.11</v>
      </c>
      <c r="CL7" s="88">
        <v>45.37</v>
      </c>
      <c r="CM7" s="88">
        <v>46.2</v>
      </c>
      <c r="CN7" s="88">
        <v>47.27</v>
      </c>
      <c r="CO7" s="88">
        <v>44.65</v>
      </c>
      <c r="CP7" s="88">
        <v>46.84</v>
      </c>
      <c r="CQ7" s="88">
        <v>55.13</v>
      </c>
      <c r="CR7" s="88">
        <v>54.77</v>
      </c>
      <c r="CS7" s="88">
        <v>54.92</v>
      </c>
      <c r="CT7" s="88">
        <v>55.63</v>
      </c>
      <c r="CU7" s="88">
        <v>55.03</v>
      </c>
      <c r="CV7" s="88">
        <v>60.27</v>
      </c>
      <c r="CW7" s="88">
        <v>87</v>
      </c>
      <c r="CX7" s="88">
        <v>87</v>
      </c>
      <c r="CY7" s="88">
        <v>87</v>
      </c>
      <c r="CZ7" s="88">
        <v>87</v>
      </c>
      <c r="DA7" s="88">
        <v>86.13</v>
      </c>
      <c r="DB7" s="88">
        <v>83</v>
      </c>
      <c r="DC7" s="88">
        <v>82.89</v>
      </c>
      <c r="DD7" s="88">
        <v>82.66</v>
      </c>
      <c r="DE7" s="88">
        <v>82.04</v>
      </c>
      <c r="DF7" s="88">
        <v>81.900000000000006</v>
      </c>
      <c r="DG7" s="88">
        <v>89.92</v>
      </c>
      <c r="DH7" s="88">
        <v>44.62</v>
      </c>
      <c r="DI7" s="88">
        <v>45.73</v>
      </c>
      <c r="DJ7" s="88">
        <v>47.23</v>
      </c>
      <c r="DK7" s="88">
        <v>47.79</v>
      </c>
      <c r="DL7" s="88">
        <v>48.24</v>
      </c>
      <c r="DM7" s="88">
        <v>46.66</v>
      </c>
      <c r="DN7" s="88">
        <v>47.46</v>
      </c>
      <c r="DO7" s="88">
        <v>48.49</v>
      </c>
      <c r="DP7" s="88">
        <v>48.05</v>
      </c>
      <c r="DQ7" s="88">
        <v>48.87</v>
      </c>
      <c r="DR7" s="88">
        <v>48.85</v>
      </c>
      <c r="DS7" s="88">
        <v>16.25</v>
      </c>
      <c r="DT7" s="88">
        <v>15.78</v>
      </c>
      <c r="DU7" s="88">
        <v>17.46</v>
      </c>
      <c r="DV7" s="88">
        <v>19.989999999999998</v>
      </c>
      <c r="DW7" s="88">
        <v>25.03</v>
      </c>
      <c r="DX7" s="88">
        <v>9.85</v>
      </c>
      <c r="DY7" s="88">
        <v>9.7100000000000009</v>
      </c>
      <c r="DZ7" s="88">
        <v>12.79</v>
      </c>
      <c r="EA7" s="88">
        <v>13.39</v>
      </c>
      <c r="EB7" s="88">
        <v>14.85</v>
      </c>
      <c r="EC7" s="88">
        <v>17.8</v>
      </c>
      <c r="ED7" s="88">
        <v>0</v>
      </c>
      <c r="EE7" s="88">
        <v>0</v>
      </c>
      <c r="EF7" s="88">
        <v>0</v>
      </c>
      <c r="EG7" s="88">
        <v>0</v>
      </c>
      <c r="EH7" s="88">
        <v>0.64</v>
      </c>
      <c r="EI7" s="88">
        <v>0.66</v>
      </c>
      <c r="EJ7" s="88">
        <v>0.99</v>
      </c>
      <c r="EK7" s="88">
        <v>0.71</v>
      </c>
      <c r="EL7" s="88">
        <v>0.54</v>
      </c>
      <c r="EM7" s="88">
        <v>0.5</v>
      </c>
      <c r="EN7" s="88">
        <v>0.7</v>
      </c>
    </row>
    <row r="8" spans="1:144">
      <c r="X8" s="94"/>
      <c r="Y8" s="94"/>
      <c r="Z8" s="94"/>
      <c r="AA8" s="94"/>
      <c r="AB8" s="94"/>
      <c r="AC8" s="94"/>
      <c r="AD8" s="94"/>
      <c r="AE8" s="94"/>
      <c r="AF8" s="94"/>
      <c r="AG8" s="94"/>
      <c r="AH8" s="95"/>
      <c r="AI8" s="94"/>
      <c r="AJ8" s="94"/>
      <c r="AK8" s="94"/>
      <c r="AL8" s="94"/>
      <c r="AM8" s="94"/>
      <c r="AN8" s="94"/>
      <c r="AO8" s="94"/>
      <c r="AP8" s="94"/>
      <c r="AQ8" s="94"/>
      <c r="AR8" s="94"/>
      <c r="AS8" s="95"/>
      <c r="AT8" s="94"/>
      <c r="AU8" s="94"/>
      <c r="AV8" s="94"/>
      <c r="AW8" s="94"/>
      <c r="AX8" s="94"/>
      <c r="AY8" s="94"/>
      <c r="AZ8" s="94"/>
      <c r="BA8" s="94"/>
      <c r="BB8" s="94"/>
      <c r="BC8" s="94"/>
      <c r="BD8" s="95"/>
      <c r="BE8" s="94"/>
      <c r="BF8" s="94"/>
      <c r="BG8" s="94"/>
      <c r="BH8" s="94"/>
      <c r="BI8" s="94"/>
      <c r="BJ8" s="94"/>
      <c r="BK8" s="94"/>
      <c r="BL8" s="94"/>
      <c r="BM8" s="94"/>
      <c r="BN8" s="94"/>
      <c r="BO8" s="95"/>
      <c r="BP8" s="94"/>
      <c r="BQ8" s="94"/>
      <c r="BR8" s="94"/>
      <c r="BS8" s="94"/>
      <c r="BT8" s="94"/>
      <c r="BU8" s="94"/>
      <c r="BV8" s="94"/>
      <c r="BW8" s="94"/>
      <c r="BX8" s="94"/>
      <c r="BY8" s="94"/>
      <c r="BZ8" s="95"/>
      <c r="CA8" s="94"/>
      <c r="CB8" s="94"/>
      <c r="CC8" s="94"/>
      <c r="CD8" s="94"/>
      <c r="CE8" s="94"/>
      <c r="CF8" s="94"/>
      <c r="CG8" s="94"/>
      <c r="CH8" s="94"/>
      <c r="CI8" s="94"/>
      <c r="CJ8" s="94"/>
      <c r="CK8" s="95"/>
      <c r="CL8" s="94"/>
      <c r="CM8" s="94"/>
      <c r="CN8" s="94"/>
      <c r="CO8" s="94"/>
      <c r="CP8" s="94"/>
      <c r="CQ8" s="94"/>
      <c r="CR8" s="94"/>
      <c r="CS8" s="94"/>
      <c r="CT8" s="94"/>
      <c r="CU8" s="94"/>
      <c r="CV8" s="95"/>
      <c r="CW8" s="94"/>
      <c r="CX8" s="94"/>
      <c r="CY8" s="94"/>
      <c r="CZ8" s="94"/>
      <c r="DA8" s="94"/>
      <c r="DB8" s="94"/>
      <c r="DC8" s="94"/>
      <c r="DD8" s="94"/>
      <c r="DE8" s="94"/>
      <c r="DF8" s="94"/>
      <c r="DG8" s="95"/>
      <c r="DH8" s="94"/>
      <c r="DI8" s="94"/>
      <c r="DJ8" s="94"/>
      <c r="DK8" s="94"/>
      <c r="DL8" s="94"/>
      <c r="DM8" s="94"/>
      <c r="DN8" s="94"/>
      <c r="DO8" s="94"/>
      <c r="DP8" s="94"/>
      <c r="DQ8" s="94"/>
      <c r="DR8" s="95"/>
      <c r="DS8" s="94"/>
      <c r="DT8" s="94"/>
      <c r="DU8" s="94"/>
      <c r="DV8" s="94"/>
      <c r="DW8" s="94"/>
      <c r="DX8" s="94"/>
      <c r="DY8" s="94"/>
      <c r="DZ8" s="94"/>
      <c r="EA8" s="94"/>
      <c r="EB8" s="94"/>
      <c r="EC8" s="95"/>
      <c r="ED8" s="94"/>
      <c r="EE8" s="94"/>
      <c r="EF8" s="94"/>
      <c r="EG8" s="94"/>
      <c r="EH8" s="94"/>
      <c r="EI8" s="94"/>
      <c r="EJ8" s="94"/>
      <c r="EK8" s="94"/>
      <c r="EL8" s="94"/>
      <c r="EM8" s="94"/>
      <c r="EN8" s="95"/>
    </row>
    <row r="9" spans="1:144">
      <c r="A9" s="74"/>
      <c r="B9" s="74" t="s">
        <v>101</v>
      </c>
      <c r="C9" s="74" t="s">
        <v>102</v>
      </c>
      <c r="D9" s="74" t="s">
        <v>103</v>
      </c>
      <c r="E9" s="74" t="s">
        <v>104</v>
      </c>
      <c r="F9" s="74" t="s">
        <v>105</v>
      </c>
      <c r="X9" s="94"/>
      <c r="Y9" s="94"/>
      <c r="Z9" s="94"/>
      <c r="AA9" s="94"/>
      <c r="AB9" s="94"/>
      <c r="AC9" s="94"/>
      <c r="AD9" s="94"/>
      <c r="AE9" s="94"/>
      <c r="AF9" s="94"/>
      <c r="AG9" s="94"/>
      <c r="AI9" s="94"/>
      <c r="AJ9" s="94"/>
      <c r="AK9" s="94"/>
      <c r="AL9" s="94"/>
      <c r="AM9" s="94"/>
      <c r="AN9" s="94"/>
      <c r="AO9" s="94"/>
      <c r="AP9" s="94"/>
      <c r="AQ9" s="94"/>
      <c r="AR9" s="94"/>
      <c r="AT9" s="94"/>
      <c r="AU9" s="94"/>
      <c r="AV9" s="94"/>
      <c r="AW9" s="94"/>
      <c r="AX9" s="94"/>
      <c r="AY9" s="94"/>
      <c r="AZ9" s="94"/>
      <c r="BA9" s="94"/>
      <c r="BB9" s="94"/>
      <c r="BC9" s="94"/>
      <c r="BE9" s="94"/>
      <c r="BF9" s="94"/>
      <c r="BG9" s="94"/>
      <c r="BH9" s="94"/>
      <c r="BI9" s="94"/>
      <c r="BJ9" s="94"/>
      <c r="BK9" s="94"/>
      <c r="BL9" s="94"/>
      <c r="BM9" s="94"/>
      <c r="BN9" s="94"/>
      <c r="BP9" s="94"/>
      <c r="BQ9" s="94"/>
      <c r="BR9" s="94"/>
      <c r="BS9" s="94"/>
      <c r="BT9" s="94"/>
      <c r="BU9" s="94"/>
      <c r="BV9" s="94"/>
      <c r="BW9" s="94"/>
      <c r="BX9" s="94"/>
      <c r="BY9" s="94"/>
      <c r="CA9" s="94"/>
      <c r="CB9" s="94"/>
      <c r="CC9" s="94"/>
      <c r="CD9" s="94"/>
      <c r="CE9" s="94"/>
      <c r="CF9" s="94"/>
      <c r="CG9" s="94"/>
      <c r="CH9" s="94"/>
      <c r="CI9" s="94"/>
      <c r="CJ9" s="94"/>
      <c r="CL9" s="94"/>
      <c r="CM9" s="94"/>
      <c r="CN9" s="94"/>
      <c r="CO9" s="94"/>
      <c r="CP9" s="94"/>
      <c r="CQ9" s="94"/>
      <c r="CR9" s="94"/>
      <c r="CS9" s="94"/>
      <c r="CT9" s="94"/>
      <c r="CU9" s="94"/>
      <c r="CW9" s="94"/>
      <c r="CX9" s="94"/>
      <c r="CY9" s="94"/>
      <c r="CZ9" s="94"/>
      <c r="DA9" s="94"/>
      <c r="DB9" s="94"/>
      <c r="DC9" s="94"/>
      <c r="DD9" s="94"/>
      <c r="DE9" s="94"/>
      <c r="DF9" s="94"/>
      <c r="DH9" s="94"/>
      <c r="DI9" s="94"/>
      <c r="DJ9" s="94"/>
      <c r="DK9" s="94"/>
      <c r="DL9" s="94"/>
      <c r="DM9" s="94"/>
      <c r="DN9" s="94"/>
      <c r="DO9" s="94"/>
      <c r="DP9" s="94"/>
      <c r="DQ9" s="94"/>
      <c r="DS9" s="94"/>
      <c r="DT9" s="94"/>
      <c r="DU9" s="94"/>
      <c r="DV9" s="94"/>
      <c r="DW9" s="94"/>
      <c r="DX9" s="94"/>
      <c r="DY9" s="94"/>
      <c r="DZ9" s="94"/>
      <c r="EA9" s="94"/>
      <c r="EB9" s="94"/>
      <c r="ED9" s="94"/>
      <c r="EE9" s="94"/>
      <c r="EF9" s="94"/>
      <c r="EG9" s="94"/>
      <c r="EH9" s="94"/>
      <c r="EI9" s="94"/>
      <c r="EJ9" s="94"/>
      <c r="EK9" s="94"/>
      <c r="EL9" s="94"/>
      <c r="EM9" s="94"/>
    </row>
    <row r="10" spans="1:144">
      <c r="A10" s="74" t="s">
        <v>57</v>
      </c>
      <c r="B10" s="80">
        <f>DATEVALUE($B$6-4&amp;"年1月1日")</f>
        <v>41640</v>
      </c>
      <c r="C10" s="80">
        <f>DATEVALUE($B$6-3&amp;"年1月1日")</f>
        <v>42005</v>
      </c>
      <c r="D10" s="80">
        <f>DATEVALUE($B$6-2&amp;"年1月1日")</f>
        <v>42370</v>
      </c>
      <c r="E10" s="80">
        <f>DATEVALUE($B$6-1&amp;"年1月1日")</f>
        <v>42736</v>
      </c>
      <c r="F10" s="80">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2020-01-23T01:40:16Z</cp:lastPrinted>
  <dcterms:created xsi:type="dcterms:W3CDTF">2019-12-05T04:18:07Z</dcterms:created>
  <dcterms:modified xsi:type="dcterms:W3CDTF">2020-02-20T04:26:39Z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2020-02-20T04:26:39Z</vt:filetime>
  </property>
</Properties>
</file>