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uuYWrTjP7KTHw1cstxlcUtNE5JyeQSZoMes6GlSbCBRzEQlZEGBgUtuolTAZS8FUCjlpEmegw2XWzQGHGKP5w==" workbookSaltValue="T1KfDkBvFs35L+ma0H+Ipw=="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<sst xmlns:r="http://schemas.openxmlformats.org/officeDocument/2006/relationships" xmlns="http://schemas.openxmlformats.org/spreadsheetml/2006/main" count="110" uniqueCount="110">
  <si>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事業名</t>
  </si>
  <si>
    <t>業務名</t>
    <rPh sb="2" eb="3">
      <t>メイ</t>
    </rPh>
    <phoneticPr fontId="2"/>
  </si>
  <si>
    <t>経営比較分析表（平成30年度決算）</t>
  </si>
  <si>
    <t>全国平均</t>
    <rPh sb="0" eb="2">
      <t>ゼンコク</t>
    </rPh>
    <rPh sb="2" eb="4">
      <t>ヘイキン</t>
    </rPh>
    <phoneticPr fontId="2"/>
  </si>
  <si>
    <t>類似団体区分</t>
    <rPh sb="4" eb="6">
      <t>クブン</t>
    </rPh>
    <phoneticPr fontId="2"/>
  </si>
  <si>
    <t>業種名</t>
    <rPh sb="2" eb="3">
      <t>メイ</t>
    </rPh>
    <phoneticPr fontId="2"/>
  </si>
  <si>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</si>
  <si>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2"/>
  </si>
  <si>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</si>
  <si>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</si>
  <si>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2"/>
  </si>
  <si>
    <t>管理者の情報</t>
    <rPh sb="0" eb="3">
      <t>カンリシャ</t>
    </rPh>
    <rPh sb="4" eb="6">
      <t>ジョウホウ</t>
    </rPh>
    <phoneticPr fontId="2"/>
  </si>
  <si>
    <t>人口（人）</t>
    <rPh sb="0" eb="2">
      <t>ジンコウ</t>
    </rPh>
    <rPh sb="3" eb="4">
      <t>ヒト</t>
    </rPh>
    <phoneticPr fontId="2"/>
  </si>
  <si>
    <t>①経常収支比率(％)</t>
  </si>
  <si>
    <t>【】</t>
  </si>
  <si>
    <t>グラフ凡例</t>
    <rPh sb="3" eb="5">
      <t>ハンレイ</t>
    </rPh>
    <phoneticPr fontId="2"/>
  </si>
  <si>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</si>
  <si>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t>
  </si>
  <si>
    <t>当該団体値（当該値）</t>
    <rPh sb="2" eb="4">
      <t>ダンタイ</t>
    </rPh>
    <phoneticPr fontId="2"/>
  </si>
  <si>
    <t>資金不足比率(％)</t>
  </si>
  <si>
    <t>業務CD</t>
    <rPh sb="0" eb="2">
      <t>ギョウム</t>
    </rPh>
    <phoneticPr fontId="2"/>
  </si>
  <si>
    <t>自己資本構成比率(％)</t>
  </si>
  <si>
    <t>1. 経営の健全性・効率性</t>
  </si>
  <si>
    <t>普及率(％)</t>
  </si>
  <si>
    <t>有収率(％)</t>
    <rPh sb="0" eb="1">
      <t>ユウ</t>
    </rPh>
    <rPh sb="1" eb="3">
      <t>シュウリツ</t>
    </rPh>
    <phoneticPr fontId="2"/>
  </si>
  <si>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</si>
  <si>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</si>
  <si>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2"/>
  </si>
  <si>
    <t>2③</t>
  </si>
  <si>
    <t>1②</t>
  </si>
  <si>
    <t>2. 老朽化の状況について</t>
  </si>
  <si>
    <t>⑧水洗化率(％)</t>
  </si>
  <si>
    <t>1. 経営の健全性・効率性</t>
    <rPh sb="3" eb="5">
      <t>ケイエイ</t>
    </rPh>
    <rPh sb="6" eb="9">
      <t>ケンゼンセイ</t>
    </rPh>
    <rPh sb="10" eb="12">
      <t>コウリツ</t>
    </rPh>
    <rPh sb="12" eb="13">
      <t>セイ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</si>
  <si>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</si>
  <si>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比率(N-4)</t>
    <rPh sb="0" eb="2">
      <t>ヒリツ</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</si>
  <si>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</si>
  <si>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②累積欠損金比率(％)</t>
  </si>
  <si>
    <t>業種CD</t>
    <rPh sb="0" eb="2">
      <t>ギョウシュ</t>
    </rPh>
    <phoneticPr fontId="2"/>
  </si>
  <si>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</si>
  <si>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</si>
  <si>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2"/>
  </si>
  <si>
    <t>1. 経営の健全性・効率性について</t>
  </si>
  <si>
    <t>団体CD</t>
    <rPh sb="0" eb="2">
      <t>ダンタイ</t>
    </rPh>
    <phoneticPr fontId="2"/>
  </si>
  <si>
    <t>2. 老朽化の状況</t>
  </si>
  <si>
    <t>全体総括</t>
    <rPh sb="0" eb="2">
      <t>ゼンタイ</t>
    </rPh>
    <rPh sb="2" eb="4">
      <t>ソウカツ</t>
    </rPh>
    <phoneticPr fontId="2"/>
  </si>
  <si>
    <t>1①</t>
  </si>
  <si>
    <t>2②</t>
  </si>
  <si>
    <t>1③</t>
  </si>
  <si>
    <t>1④</t>
  </si>
  <si>
    <t>事業CD</t>
    <rPh sb="0" eb="2">
      <t>ジギョウ</t>
    </rPh>
    <phoneticPr fontId="2"/>
  </si>
  <si>
    <t>1⑤</t>
  </si>
  <si>
    <t>1⑦</t>
  </si>
  <si>
    <t>1⑧</t>
  </si>
  <si>
    <t>2①</t>
  </si>
  <si>
    <t>下水道事業(法適用)</t>
    <rPh sb="3" eb="5">
      <t>ジギョウ</t>
    </rPh>
    <rPh sb="6" eb="7">
      <t>ホウ</t>
    </rPh>
    <rPh sb="7" eb="9">
      <t>テキヨウ</t>
    </rPh>
    <phoneticPr fontId="2"/>
  </si>
  <si>
    <t>⑤経費回収率(％)</t>
  </si>
  <si>
    <t>項番</t>
    <rPh sb="0" eb="2">
      <t>コウバン</t>
    </rPh>
    <phoneticPr fontId="2"/>
  </si>
  <si>
    <t>中項目</t>
    <rPh sb="0" eb="1">
      <t>チュウ</t>
    </rPh>
    <rPh sb="1" eb="3">
      <t>コウモク</t>
    </rPh>
    <phoneticPr fontId="2"/>
  </si>
  <si>
    <t>大項目</t>
    <rPh sb="0" eb="3">
      <t>ダイコウモク</t>
    </rPh>
    <phoneticPr fontId="2"/>
  </si>
  <si>
    <t>年度</t>
    <rPh sb="0" eb="2">
      <t>ネンド</t>
    </rPh>
    <phoneticPr fontId="2"/>
  </si>
  <si>
    <t>施設CD</t>
    <rPh sb="0" eb="2">
      <t>シセツ</t>
    </rPh>
    <phoneticPr fontId="2"/>
  </si>
  <si>
    <t>③流動比率(％)</t>
    <rPh sb="1" eb="3">
      <t>リュウドウ</t>
    </rPh>
    <rPh sb="3" eb="5">
      <t>ヒリツ</t>
    </rPh>
    <phoneticPr fontId="2"/>
  </si>
  <si>
    <t>④企業債残高対事業規模比率(％)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</si>
  <si>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</si>
  <si>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</si>
  <si>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</si>
  <si>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</si>
  <si>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</si>
  <si>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</si>
  <si>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</si>
  <si>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　下水道事業は、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このような中、沼津市の下水道事業は、平成31年４月から利用者の皆様に負担増をお願いし、使用料の改定を行った。
　今後もあらゆる経費削減策を講じるほか、水洗化指導を粘り強く行い、下水道利用者を増やしていくとともに、適正な受益者負担となるよう、定期的に使用料の見直しの検討など、財源の確保に努めなければならない。</t>
    <rPh sb="126" eb="127">
      <t>ガツ</t>
    </rPh>
    <phoneticPr fontId="14"/>
  </si>
  <si>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</si>
  <si>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</si>
  <si>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</si>
  <si>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</si>
  <si>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</si>
  <si>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</si>
  <si>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</si>
  <si>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</si>
  <si>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</si>
  <si>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</si>
  <si>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　沼津市の下水道事業（公共下水道）は、これまでの営業赤字を表す②累積欠損金比率に示されるように、平成30年度末現在、約１億１千万円の累積欠損金を有する非常に厳しい経営状況となっている。
　使用料で回収すべき経費をどの程度賄えているかを示す⑤経費回収率を見ると、使用料改定により①経常収支比率が100％を超え、営業収支が黒字となった平成26年度から平成30年度においても約60％程度である。このことは、使用料収入だけでは維持管理経費等を賄うことができていないことが示されている。本市の下水道普及率が60％程度で、未普及解消の段階にあり、事業として採算性が低く経営を維持できない状況にあるため、不足分については、総務省の地方公営企業繰出基準に基づき、一般会計より基準を超えて繰り出しを受けている。④企業債残高対事業規模比率が高い理由は、事業費から控除財源を除いた満額に企業債を充てているためである。
　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t>
    <rPh sb="347" eb="349">
      <t>キギョウ</t>
    </rPh>
    <rPh sb="349" eb="350">
      <t>サイ</t>
    </rPh>
    <rPh sb="350" eb="352">
      <t>ザンダカ</t>
    </rPh>
    <rPh sb="352" eb="353">
      <t>タイ</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</si>
  <si>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</si>
  <si>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</si>
  <si>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</si>
  <si>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</si>
  <si>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</si>
  <si>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</si>
  <si>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</si>
  <si>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</si>
  <si>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</si>
  <si>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</si>
  <si>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</si>
  <si>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</si>
  <si>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</si>
  <si>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</si>
  <si>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</si>
  <si>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静岡県　沼津市</t>
  </si>
  <si>
    <t>法適用</t>
  </si>
  <si>
    <t>下水道事業</t>
  </si>
  <si>
    <t>公共下水道</t>
  </si>
  <si>
    <t>Ac1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</si>
  <si>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</si>
  <si>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</si>
  <si>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</si>
  <si>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</si>
  <si>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</si>
  <si>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</si>
  <si>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</si>
  <si>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　沼津市の下水道普及率は平成30年度末現在、60.1％で、普及促進の段階にある。そのため現状では②管渠老朽化率0％が示すように、老朽化により更新しなければならない管渠は存在しない。
　しかしながら、下水道事業は昭和40年代前半より本格整備を開始していることから、今後は耐用年数を経過する管渠も出てくる。そのため、普及の促進とともに長寿命化対策を積極的に行わなければならず、効率とバランスを考えた整備、維持管理をしていかなければならない。</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</si>
</sst>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5">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7.0000000000000007e-002</c:v>
                </c:pt>
                <c:pt idx="1">
                  <c:v>0.12</c:v>
                </c:pt>
                <c:pt idx="2">
                  <c:v>0.3</c:v>
                </c:pt>
                <c:pt idx="3">
                  <c:v>0.16</c:v>
                </c:pt>
                <c:pt idx="4">
                  <c:v>7.0000000000000007e-002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0.11</c:v>
                </c:pt>
                <c:pt idx="1">
                  <c:v>0.12</c:v>
                </c:pt>
                <c:pt idx="2">
                  <c:v>0.13</c:v>
                </c:pt>
                <c:pt idx="3">
                  <c:v>0.17</c:v>
                </c:pt>
                <c:pt idx="4">
                  <c:v>0.21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100.97</c:v>
                </c:pt>
                <c:pt idx="1">
                  <c:v>102.77</c:v>
                </c:pt>
                <c:pt idx="2">
                  <c:v>104.03</c:v>
                </c:pt>
                <c:pt idx="3">
                  <c:v>104.74</c:v>
                </c:pt>
                <c:pt idx="4">
                  <c:v>102.57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105.47</c:v>
                </c:pt>
                <c:pt idx="1">
                  <c:v>106.67</c:v>
                </c:pt>
                <c:pt idx="2">
                  <c:v>107.45</c:v>
                </c:pt>
                <c:pt idx="3">
                  <c:v>107.43</c:v>
                </c:pt>
                <c:pt idx="4">
                  <c:v>107.64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21.33</c:v>
                </c:pt>
                <c:pt idx="1">
                  <c:v>23.47</c:v>
                </c:pt>
                <c:pt idx="2">
                  <c:v>25.58</c:v>
                </c:pt>
                <c:pt idx="3">
                  <c:v>27.79</c:v>
                </c:pt>
                <c:pt idx="4">
                  <c:v>29.83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28.06</c:v>
                </c:pt>
                <c:pt idx="1">
                  <c:v>29.48</c:v>
                </c:pt>
                <c:pt idx="2">
                  <c:v>28.95</c:v>
                </c:pt>
                <c:pt idx="3">
                  <c:v>30.11</c:v>
                </c:pt>
                <c:pt idx="4">
                  <c:v>30.45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3.32</c:v>
                </c:pt>
                <c:pt idx="1">
                  <c:v>3.89</c:v>
                </c:pt>
                <c:pt idx="2">
                  <c:v>4.07</c:v>
                </c:pt>
                <c:pt idx="3">
                  <c:v>4.54</c:v>
                </c:pt>
                <c:pt idx="4">
                  <c:v>4.8499999999999996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37.58</c:v>
                </c:pt>
                <c:pt idx="1">
                  <c:v>30.38</c:v>
                </c:pt>
                <c:pt idx="2">
                  <c:v>22.17</c:v>
                </c:pt>
                <c:pt idx="3">
                  <c:v>11.66</c:v>
                </c:pt>
                <c:pt idx="4">
                  <c:v>5.98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13.3</c:v>
                </c:pt>
                <c:pt idx="1">
                  <c:v>12.51</c:v>
                </c:pt>
                <c:pt idx="2">
                  <c:v>11.01</c:v>
                </c:pt>
                <c:pt idx="3">
                  <c:v>10.199999999999999</c:v>
                </c:pt>
                <c:pt idx="4">
                  <c:v>9.1999999999999993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20.89</c:v>
                </c:pt>
                <c:pt idx="1">
                  <c:v>21.46</c:v>
                </c:pt>
                <c:pt idx="2">
                  <c:v>20.59</c:v>
                </c:pt>
                <c:pt idx="3">
                  <c:v>36.369999999999997</c:v>
                </c:pt>
                <c:pt idx="4">
                  <c:v>36.54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52.63</c:v>
                </c:pt>
                <c:pt idx="1">
                  <c:v>54.09</c:v>
                </c:pt>
                <c:pt idx="2">
                  <c:v>54.03</c:v>
                </c:pt>
                <c:pt idx="3">
                  <c:v>65.83</c:v>
                </c:pt>
                <c:pt idx="4">
                  <c:v>72.22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2196.77</c:v>
                </c:pt>
                <c:pt idx="1">
                  <c:v>2471.4</c:v>
                </c:pt>
                <c:pt idx="2">
                  <c:v>2422.7800000000002</c:v>
                </c:pt>
                <c:pt idx="3">
                  <c:v>1927.47</c:v>
                </c:pt>
                <c:pt idx="4">
                  <c:v>1892.36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843.57</c:v>
                </c:pt>
                <c:pt idx="1">
                  <c:v>845.86</c:v>
                </c:pt>
                <c:pt idx="2">
                  <c:v>802.49</c:v>
                </c:pt>
                <c:pt idx="3">
                  <c:v>805.14</c:v>
                </c:pt>
                <c:pt idx="4">
                  <c:v>730.93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62.01</c:v>
                </c:pt>
                <c:pt idx="1">
                  <c:v>63.62</c:v>
                </c:pt>
                <c:pt idx="2">
                  <c:v>63.87</c:v>
                </c:pt>
                <c:pt idx="3">
                  <c:v>62.4</c:v>
                </c:pt>
                <c:pt idx="4">
                  <c:v>61.04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99.86</c:v>
                </c:pt>
                <c:pt idx="1">
                  <c:v>101.88</c:v>
                </c:pt>
                <c:pt idx="2">
                  <c:v>103.18</c:v>
                </c:pt>
                <c:pt idx="3">
                  <c:v>100.22</c:v>
                </c:pt>
                <c:pt idx="4">
                  <c:v>98.09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166.36</c:v>
                </c:pt>
                <c:pt idx="1">
                  <c:v>167.58</c:v>
                </c:pt>
                <c:pt idx="2">
                  <c:v>167.19</c:v>
                </c:pt>
                <c:pt idx="3">
                  <c:v>171.48</c:v>
                </c:pt>
                <c:pt idx="4">
                  <c:v>175.82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147.29</c:v>
                </c:pt>
                <c:pt idx="1">
                  <c:v>143.15</c:v>
                </c:pt>
                <c:pt idx="2">
                  <c:v>141.11000000000001</c:v>
                </c:pt>
                <c:pt idx="3">
                  <c:v>144.79</c:v>
                </c:pt>
                <c:pt idx="4">
                  <c:v>146.08000000000001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83.3</c:v>
                </c:pt>
                <c:pt idx="1">
                  <c:v>137.9</c:v>
                </c:pt>
                <c:pt idx="2">
                  <c:v>88.38</c:v>
                </c:pt>
                <c:pt idx="3">
                  <c:v>84.06</c:v>
                </c:pt>
                <c:pt idx="4">
                  <c:v>77.599999999999994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61.03</c:v>
                </c:pt>
                <c:pt idx="1">
                  <c:v>62.5</c:v>
                </c:pt>
                <c:pt idx="2">
                  <c:v>63.26</c:v>
                </c:pt>
                <c:pt idx="3">
                  <c:v>61.54</c:v>
                </c:pt>
                <c:pt idx="4">
                  <c:v>61.93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87.77</c:v>
                </c:pt>
                <c:pt idx="1">
                  <c:v>88.39</c:v>
                </c:pt>
                <c:pt idx="2">
                  <c:v>88.42</c:v>
                </c:pt>
                <c:pt idx="3">
                  <c:v>88.82</c:v>
                </c:pt>
                <c:pt idx="4">
                  <c:v>88.81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93.83</c:v>
                </c:pt>
                <c:pt idx="1">
                  <c:v>93.88</c:v>
                </c:pt>
                <c:pt idx="2">
                  <c:v>94.07</c:v>
                </c:pt>
                <c:pt idx="3">
                  <c:v>94.13</c:v>
                </c:pt>
                <c:pt idx="4">
                  <c:v>94.45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30" workbookViewId="0">
      <selection activeCell="BH35" sqref="BH3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Ac1</v>
      </c>
      <c r="X8" s="6"/>
      <c r="Y8" s="6"/>
      <c r="Z8" s="6"/>
      <c r="AA8" s="6"/>
      <c r="AB8" s="6"/>
      <c r="AC8" s="6"/>
      <c r="AD8" s="21" t="str">
        <f>データ!$M$6</f>
        <v>非設置</v>
      </c>
      <c r="AE8" s="21"/>
      <c r="AF8" s="21"/>
      <c r="AG8" s="21"/>
      <c r="AH8" s="21"/>
      <c r="AI8" s="21"/>
      <c r="AJ8" s="21"/>
      <c r="AK8" s="3"/>
      <c r="AL8" s="22">
        <f>データ!S6</f>
        <v>195986</v>
      </c>
      <c r="AM8" s="22"/>
      <c r="AN8" s="22"/>
      <c r="AO8" s="22"/>
      <c r="AP8" s="22"/>
      <c r="AQ8" s="22"/>
      <c r="AR8" s="22"/>
      <c r="AS8" s="22"/>
      <c r="AT8" s="7">
        <f>データ!T6</f>
        <v>186.96</v>
      </c>
      <c r="AU8" s="7"/>
      <c r="AV8" s="7"/>
      <c r="AW8" s="7"/>
      <c r="AX8" s="7"/>
      <c r="AY8" s="7"/>
      <c r="AZ8" s="7"/>
      <c r="BA8" s="7"/>
      <c r="BB8" s="7">
        <f>データ!U6</f>
        <v>1048.28</v>
      </c>
      <c r="BC8" s="7"/>
      <c r="BD8" s="7"/>
      <c r="BE8" s="7"/>
      <c r="BF8" s="7"/>
      <c r="BG8" s="7"/>
      <c r="BH8" s="7"/>
      <c r="BI8" s="7"/>
      <c r="BJ8" s="3"/>
      <c r="BK8" s="3"/>
      <c r="BL8" s="28" t="s">
        <v>17</v>
      </c>
      <c r="BM8" s="40"/>
      <c r="BN8" s="49" t="s">
        <v>18</v>
      </c>
      <c r="BO8" s="52"/>
      <c r="BP8" s="52"/>
      <c r="BQ8" s="52"/>
      <c r="BR8" s="52"/>
      <c r="BS8" s="52"/>
      <c r="BT8" s="52"/>
      <c r="BU8" s="52"/>
      <c r="BV8" s="52"/>
      <c r="BW8" s="52"/>
      <c r="BX8" s="52"/>
      <c r="BY8" s="56"/>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48.19</v>
      </c>
      <c r="J10" s="7"/>
      <c r="K10" s="7"/>
      <c r="L10" s="7"/>
      <c r="M10" s="7"/>
      <c r="N10" s="7"/>
      <c r="O10" s="7"/>
      <c r="P10" s="7">
        <f>データ!P6</f>
        <v>54.13</v>
      </c>
      <c r="Q10" s="7"/>
      <c r="R10" s="7"/>
      <c r="S10" s="7"/>
      <c r="T10" s="7"/>
      <c r="U10" s="7"/>
      <c r="V10" s="7"/>
      <c r="W10" s="7">
        <f>データ!Q6</f>
        <v>60.08</v>
      </c>
      <c r="X10" s="7"/>
      <c r="Y10" s="7"/>
      <c r="Z10" s="7"/>
      <c r="AA10" s="7"/>
      <c r="AB10" s="7"/>
      <c r="AC10" s="7"/>
      <c r="AD10" s="22">
        <f>データ!R6</f>
        <v>2100</v>
      </c>
      <c r="AE10" s="22"/>
      <c r="AF10" s="22"/>
      <c r="AG10" s="22"/>
      <c r="AH10" s="22"/>
      <c r="AI10" s="22"/>
      <c r="AJ10" s="22"/>
      <c r="AK10" s="2"/>
      <c r="AL10" s="22">
        <f>データ!V6</f>
        <v>107864</v>
      </c>
      <c r="AM10" s="22"/>
      <c r="AN10" s="22"/>
      <c r="AO10" s="22"/>
      <c r="AP10" s="22"/>
      <c r="AQ10" s="22"/>
      <c r="AR10" s="22"/>
      <c r="AS10" s="22"/>
      <c r="AT10" s="7">
        <f>データ!W6</f>
        <v>16.649999999999999</v>
      </c>
      <c r="AU10" s="7"/>
      <c r="AV10" s="7"/>
      <c r="AW10" s="7"/>
      <c r="AX10" s="7"/>
      <c r="AY10" s="7"/>
      <c r="AZ10" s="7"/>
      <c r="BA10" s="7"/>
      <c r="BB10" s="7">
        <f>データ!X6</f>
        <v>6478.32</v>
      </c>
      <c r="BC10" s="7"/>
      <c r="BD10" s="7"/>
      <c r="BE10" s="7"/>
      <c r="BF10" s="7"/>
      <c r="BG10" s="7"/>
      <c r="BH10" s="7"/>
      <c r="BI10" s="7"/>
      <c r="BJ10" s="2"/>
      <c r="BK10" s="2"/>
      <c r="BL10" s="30" t="s">
        <v>14</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81</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109</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70</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16</v>
      </c>
    </row>
    <row r="84" spans="1:78" hidden="1">
      <c r="B84" s="12" t="s">
        <v>3</v>
      </c>
      <c r="C84" s="12"/>
      <c r="D84" s="12"/>
      <c r="E84" s="12" t="s">
        <v>45</v>
      </c>
      <c r="F84" s="12" t="s">
        <v>29</v>
      </c>
      <c r="G84" s="12" t="s">
        <v>47</v>
      </c>
      <c r="H84" s="12" t="s">
        <v>48</v>
      </c>
      <c r="I84" s="12" t="s">
        <v>50</v>
      </c>
      <c r="J84" s="12" t="s">
        <v>26</v>
      </c>
      <c r="K84" s="12" t="s">
        <v>51</v>
      </c>
      <c r="L84" s="12" t="s">
        <v>52</v>
      </c>
      <c r="M84" s="12" t="s">
        <v>53</v>
      </c>
      <c r="N84" s="12" t="s">
        <v>46</v>
      </c>
      <c r="O84" s="12" t="s">
        <v>28</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yZSTxIG1J6in3DPQwt7C7h0lmUYnYbctgPsYguJyDa6x+KbYivc5t/nXpGCRzAMnFYXdEfWrvmNl9/jjn/2VXA==" saltValue="hGusuSL5T6NEfsUmgDUDR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54</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58</v>
      </c>
      <c r="B3" s="68" t="s">
        <v>59</v>
      </c>
      <c r="C3" s="68" t="s">
        <v>42</v>
      </c>
      <c r="D3" s="68" t="s">
        <v>20</v>
      </c>
      <c r="E3" s="68" t="s">
        <v>37</v>
      </c>
      <c r="F3" s="68" t="s">
        <v>49</v>
      </c>
      <c r="G3" s="68" t="s">
        <v>60</v>
      </c>
      <c r="H3" s="74" t="s">
        <v>7</v>
      </c>
      <c r="I3" s="77"/>
      <c r="J3" s="77"/>
      <c r="K3" s="77"/>
      <c r="L3" s="77"/>
      <c r="M3" s="77"/>
      <c r="N3" s="77"/>
      <c r="O3" s="77"/>
      <c r="P3" s="77"/>
      <c r="Q3" s="77"/>
      <c r="R3" s="77"/>
      <c r="S3" s="77"/>
      <c r="T3" s="77"/>
      <c r="U3" s="77"/>
      <c r="V3" s="77"/>
      <c r="W3" s="77"/>
      <c r="X3" s="82"/>
      <c r="Y3" s="85" t="s">
        <v>32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43</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c r="A4" s="66" t="s">
        <v>57</v>
      </c>
      <c r="B4" s="69"/>
      <c r="C4" s="69"/>
      <c r="D4" s="69"/>
      <c r="E4" s="69"/>
      <c r="F4" s="69"/>
      <c r="G4" s="69"/>
      <c r="H4" s="75"/>
      <c r="I4" s="78"/>
      <c r="J4" s="78"/>
      <c r="K4" s="78"/>
      <c r="L4" s="78"/>
      <c r="M4" s="78"/>
      <c r="N4" s="78"/>
      <c r="O4" s="78"/>
      <c r="P4" s="78"/>
      <c r="Q4" s="78"/>
      <c r="R4" s="78"/>
      <c r="S4" s="78"/>
      <c r="T4" s="78"/>
      <c r="U4" s="78"/>
      <c r="V4" s="78"/>
      <c r="W4" s="78"/>
      <c r="X4" s="83"/>
      <c r="Y4" s="86" t="s">
        <v>13</v>
      </c>
      <c r="Z4" s="86"/>
      <c r="AA4" s="86"/>
      <c r="AB4" s="86"/>
      <c r="AC4" s="86"/>
      <c r="AD4" s="86"/>
      <c r="AE4" s="86"/>
      <c r="AF4" s="86"/>
      <c r="AG4" s="86"/>
      <c r="AH4" s="86"/>
      <c r="AI4" s="86"/>
      <c r="AJ4" s="86" t="s">
        <v>36</v>
      </c>
      <c r="AK4" s="86"/>
      <c r="AL4" s="86"/>
      <c r="AM4" s="86"/>
      <c r="AN4" s="86"/>
      <c r="AO4" s="86"/>
      <c r="AP4" s="86"/>
      <c r="AQ4" s="86"/>
      <c r="AR4" s="86"/>
      <c r="AS4" s="86"/>
      <c r="AT4" s="86"/>
      <c r="AU4" s="86" t="s">
        <v>61</v>
      </c>
      <c r="AV4" s="86"/>
      <c r="AW4" s="86"/>
      <c r="AX4" s="86"/>
      <c r="AY4" s="86"/>
      <c r="AZ4" s="86"/>
      <c r="BA4" s="86"/>
      <c r="BB4" s="86"/>
      <c r="BC4" s="86"/>
      <c r="BD4" s="86"/>
      <c r="BE4" s="86"/>
      <c r="BF4" s="86" t="s">
        <v>62</v>
      </c>
      <c r="BG4" s="86"/>
      <c r="BH4" s="86"/>
      <c r="BI4" s="86"/>
      <c r="BJ4" s="86"/>
      <c r="BK4" s="86"/>
      <c r="BL4" s="86"/>
      <c r="BM4" s="86"/>
      <c r="BN4" s="86"/>
      <c r="BO4" s="86"/>
      <c r="BP4" s="86"/>
      <c r="BQ4" s="86" t="s">
        <v>55</v>
      </c>
      <c r="BR4" s="86"/>
      <c r="BS4" s="86"/>
      <c r="BT4" s="86"/>
      <c r="BU4" s="86"/>
      <c r="BV4" s="86"/>
      <c r="BW4" s="86"/>
      <c r="BX4" s="86"/>
      <c r="BY4" s="86"/>
      <c r="BZ4" s="86"/>
      <c r="CA4" s="86"/>
      <c r="CB4" s="86" t="s">
        <v>63</v>
      </c>
      <c r="CC4" s="86"/>
      <c r="CD4" s="86"/>
      <c r="CE4" s="86"/>
      <c r="CF4" s="86"/>
      <c r="CG4" s="86"/>
      <c r="CH4" s="86"/>
      <c r="CI4" s="86"/>
      <c r="CJ4" s="86"/>
      <c r="CK4" s="86"/>
      <c r="CL4" s="86"/>
      <c r="CM4" s="86" t="s">
        <v>64</v>
      </c>
      <c r="CN4" s="86"/>
      <c r="CO4" s="86"/>
      <c r="CP4" s="86"/>
      <c r="CQ4" s="86"/>
      <c r="CR4" s="86"/>
      <c r="CS4" s="86"/>
      <c r="CT4" s="86"/>
      <c r="CU4" s="86"/>
      <c r="CV4" s="86"/>
      <c r="CW4" s="86"/>
      <c r="CX4" s="86" t="s">
        <v>31</v>
      </c>
      <c r="CY4" s="86"/>
      <c r="CZ4" s="86"/>
      <c r="DA4" s="86"/>
      <c r="DB4" s="86"/>
      <c r="DC4" s="86"/>
      <c r="DD4" s="86"/>
      <c r="DE4" s="86"/>
      <c r="DF4" s="86"/>
      <c r="DG4" s="86"/>
      <c r="DH4" s="86"/>
      <c r="DI4" s="86" t="s">
        <v>40</v>
      </c>
      <c r="DJ4" s="86"/>
      <c r="DK4" s="86"/>
      <c r="DL4" s="86"/>
      <c r="DM4" s="86"/>
      <c r="DN4" s="86"/>
      <c r="DO4" s="86"/>
      <c r="DP4" s="86"/>
      <c r="DQ4" s="86"/>
      <c r="DR4" s="86"/>
      <c r="DS4" s="86"/>
      <c r="DT4" s="86" t="s">
        <v>65</v>
      </c>
      <c r="DU4" s="86"/>
      <c r="DV4" s="86"/>
      <c r="DW4" s="86"/>
      <c r="DX4" s="86"/>
      <c r="DY4" s="86"/>
      <c r="DZ4" s="86"/>
      <c r="EA4" s="86"/>
      <c r="EB4" s="86"/>
      <c r="EC4" s="86"/>
      <c r="ED4" s="86"/>
      <c r="EE4" s="86" t="s">
        <v>66</v>
      </c>
      <c r="EF4" s="86"/>
      <c r="EG4" s="86"/>
      <c r="EH4" s="86"/>
      <c r="EI4" s="86"/>
      <c r="EJ4" s="86"/>
      <c r="EK4" s="86"/>
      <c r="EL4" s="86"/>
      <c r="EM4" s="86"/>
      <c r="EN4" s="86"/>
      <c r="EO4" s="86"/>
    </row>
    <row r="5" spans="1:148">
      <c r="A5" s="66" t="s">
        <v>67</v>
      </c>
      <c r="B5" s="70"/>
      <c r="C5" s="70"/>
      <c r="D5" s="70"/>
      <c r="E5" s="70"/>
      <c r="F5" s="70"/>
      <c r="G5" s="70"/>
      <c r="H5" s="76" t="s">
        <v>68</v>
      </c>
      <c r="I5" s="76" t="s">
        <v>69</v>
      </c>
      <c r="J5" s="76" t="s">
        <v>71</v>
      </c>
      <c r="K5" s="76" t="s">
        <v>72</v>
      </c>
      <c r="L5" s="76" t="s">
        <v>73</v>
      </c>
      <c r="M5" s="76" t="s">
        <v>11</v>
      </c>
      <c r="N5" s="76" t="s">
        <v>74</v>
      </c>
      <c r="O5" s="76" t="s">
        <v>75</v>
      </c>
      <c r="P5" s="76" t="s">
        <v>76</v>
      </c>
      <c r="Q5" s="76" t="s">
        <v>77</v>
      </c>
      <c r="R5" s="76" t="s">
        <v>78</v>
      </c>
      <c r="S5" s="76" t="s">
        <v>79</v>
      </c>
      <c r="T5" s="76" t="s">
        <v>80</v>
      </c>
      <c r="U5" s="76" t="s">
        <v>82</v>
      </c>
      <c r="V5" s="76" t="s">
        <v>83</v>
      </c>
      <c r="W5" s="76" t="s">
        <v>84</v>
      </c>
      <c r="X5" s="76" t="s">
        <v>85</v>
      </c>
      <c r="Y5" s="76" t="s">
        <v>34</v>
      </c>
      <c r="Z5" s="76" t="s">
        <v>86</v>
      </c>
      <c r="AA5" s="76" t="s">
        <v>87</v>
      </c>
      <c r="AB5" s="76" t="s">
        <v>88</v>
      </c>
      <c r="AC5" s="76" t="s">
        <v>89</v>
      </c>
      <c r="AD5" s="76" t="s">
        <v>90</v>
      </c>
      <c r="AE5" s="76" t="s">
        <v>91</v>
      </c>
      <c r="AF5" s="76" t="s">
        <v>92</v>
      </c>
      <c r="AG5" s="76" t="s">
        <v>93</v>
      </c>
      <c r="AH5" s="76" t="s">
        <v>94</v>
      </c>
      <c r="AI5" s="76" t="s">
        <v>3</v>
      </c>
      <c r="AJ5" s="76" t="s">
        <v>34</v>
      </c>
      <c r="AK5" s="76" t="s">
        <v>86</v>
      </c>
      <c r="AL5" s="76" t="s">
        <v>87</v>
      </c>
      <c r="AM5" s="76" t="s">
        <v>88</v>
      </c>
      <c r="AN5" s="76" t="s">
        <v>89</v>
      </c>
      <c r="AO5" s="76" t="s">
        <v>90</v>
      </c>
      <c r="AP5" s="76" t="s">
        <v>91</v>
      </c>
      <c r="AQ5" s="76" t="s">
        <v>92</v>
      </c>
      <c r="AR5" s="76" t="s">
        <v>93</v>
      </c>
      <c r="AS5" s="76" t="s">
        <v>94</v>
      </c>
      <c r="AT5" s="76" t="s">
        <v>95</v>
      </c>
      <c r="AU5" s="76" t="s">
        <v>34</v>
      </c>
      <c r="AV5" s="76" t="s">
        <v>86</v>
      </c>
      <c r="AW5" s="76" t="s">
        <v>87</v>
      </c>
      <c r="AX5" s="76" t="s">
        <v>88</v>
      </c>
      <c r="AY5" s="76" t="s">
        <v>89</v>
      </c>
      <c r="AZ5" s="76" t="s">
        <v>90</v>
      </c>
      <c r="BA5" s="76" t="s">
        <v>91</v>
      </c>
      <c r="BB5" s="76" t="s">
        <v>92</v>
      </c>
      <c r="BC5" s="76" t="s">
        <v>93</v>
      </c>
      <c r="BD5" s="76" t="s">
        <v>94</v>
      </c>
      <c r="BE5" s="76" t="s">
        <v>95</v>
      </c>
      <c r="BF5" s="76" t="s">
        <v>34</v>
      </c>
      <c r="BG5" s="76" t="s">
        <v>86</v>
      </c>
      <c r="BH5" s="76" t="s">
        <v>87</v>
      </c>
      <c r="BI5" s="76" t="s">
        <v>88</v>
      </c>
      <c r="BJ5" s="76" t="s">
        <v>89</v>
      </c>
      <c r="BK5" s="76" t="s">
        <v>90</v>
      </c>
      <c r="BL5" s="76" t="s">
        <v>91</v>
      </c>
      <c r="BM5" s="76" t="s">
        <v>92</v>
      </c>
      <c r="BN5" s="76" t="s">
        <v>93</v>
      </c>
      <c r="BO5" s="76" t="s">
        <v>94</v>
      </c>
      <c r="BP5" s="76" t="s">
        <v>95</v>
      </c>
      <c r="BQ5" s="76" t="s">
        <v>34</v>
      </c>
      <c r="BR5" s="76" t="s">
        <v>86</v>
      </c>
      <c r="BS5" s="76" t="s">
        <v>87</v>
      </c>
      <c r="BT5" s="76" t="s">
        <v>88</v>
      </c>
      <c r="BU5" s="76" t="s">
        <v>89</v>
      </c>
      <c r="BV5" s="76" t="s">
        <v>90</v>
      </c>
      <c r="BW5" s="76" t="s">
        <v>91</v>
      </c>
      <c r="BX5" s="76" t="s">
        <v>92</v>
      </c>
      <c r="BY5" s="76" t="s">
        <v>93</v>
      </c>
      <c r="BZ5" s="76" t="s">
        <v>94</v>
      </c>
      <c r="CA5" s="76" t="s">
        <v>95</v>
      </c>
      <c r="CB5" s="76" t="s">
        <v>34</v>
      </c>
      <c r="CC5" s="76" t="s">
        <v>86</v>
      </c>
      <c r="CD5" s="76" t="s">
        <v>87</v>
      </c>
      <c r="CE5" s="76" t="s">
        <v>88</v>
      </c>
      <c r="CF5" s="76" t="s">
        <v>89</v>
      </c>
      <c r="CG5" s="76" t="s">
        <v>90</v>
      </c>
      <c r="CH5" s="76" t="s">
        <v>91</v>
      </c>
      <c r="CI5" s="76" t="s">
        <v>92</v>
      </c>
      <c r="CJ5" s="76" t="s">
        <v>93</v>
      </c>
      <c r="CK5" s="76" t="s">
        <v>94</v>
      </c>
      <c r="CL5" s="76" t="s">
        <v>95</v>
      </c>
      <c r="CM5" s="76" t="s">
        <v>34</v>
      </c>
      <c r="CN5" s="76" t="s">
        <v>86</v>
      </c>
      <c r="CO5" s="76" t="s">
        <v>87</v>
      </c>
      <c r="CP5" s="76" t="s">
        <v>88</v>
      </c>
      <c r="CQ5" s="76" t="s">
        <v>89</v>
      </c>
      <c r="CR5" s="76" t="s">
        <v>90</v>
      </c>
      <c r="CS5" s="76" t="s">
        <v>91</v>
      </c>
      <c r="CT5" s="76" t="s">
        <v>92</v>
      </c>
      <c r="CU5" s="76" t="s">
        <v>93</v>
      </c>
      <c r="CV5" s="76" t="s">
        <v>94</v>
      </c>
      <c r="CW5" s="76" t="s">
        <v>95</v>
      </c>
      <c r="CX5" s="76" t="s">
        <v>34</v>
      </c>
      <c r="CY5" s="76" t="s">
        <v>86</v>
      </c>
      <c r="CZ5" s="76" t="s">
        <v>87</v>
      </c>
      <c r="DA5" s="76" t="s">
        <v>88</v>
      </c>
      <c r="DB5" s="76" t="s">
        <v>89</v>
      </c>
      <c r="DC5" s="76" t="s">
        <v>90</v>
      </c>
      <c r="DD5" s="76" t="s">
        <v>91</v>
      </c>
      <c r="DE5" s="76" t="s">
        <v>92</v>
      </c>
      <c r="DF5" s="76" t="s">
        <v>93</v>
      </c>
      <c r="DG5" s="76" t="s">
        <v>94</v>
      </c>
      <c r="DH5" s="76" t="s">
        <v>95</v>
      </c>
      <c r="DI5" s="76" t="s">
        <v>34</v>
      </c>
      <c r="DJ5" s="76" t="s">
        <v>86</v>
      </c>
      <c r="DK5" s="76" t="s">
        <v>87</v>
      </c>
      <c r="DL5" s="76" t="s">
        <v>88</v>
      </c>
      <c r="DM5" s="76" t="s">
        <v>89</v>
      </c>
      <c r="DN5" s="76" t="s">
        <v>90</v>
      </c>
      <c r="DO5" s="76" t="s">
        <v>91</v>
      </c>
      <c r="DP5" s="76" t="s">
        <v>92</v>
      </c>
      <c r="DQ5" s="76" t="s">
        <v>93</v>
      </c>
      <c r="DR5" s="76" t="s">
        <v>94</v>
      </c>
      <c r="DS5" s="76" t="s">
        <v>95</v>
      </c>
      <c r="DT5" s="76" t="s">
        <v>34</v>
      </c>
      <c r="DU5" s="76" t="s">
        <v>86</v>
      </c>
      <c r="DV5" s="76" t="s">
        <v>87</v>
      </c>
      <c r="DW5" s="76" t="s">
        <v>88</v>
      </c>
      <c r="DX5" s="76" t="s">
        <v>89</v>
      </c>
      <c r="DY5" s="76" t="s">
        <v>90</v>
      </c>
      <c r="DZ5" s="76" t="s">
        <v>91</v>
      </c>
      <c r="EA5" s="76" t="s">
        <v>92</v>
      </c>
      <c r="EB5" s="76" t="s">
        <v>93</v>
      </c>
      <c r="EC5" s="76" t="s">
        <v>94</v>
      </c>
      <c r="ED5" s="76" t="s">
        <v>95</v>
      </c>
      <c r="EE5" s="76" t="s">
        <v>34</v>
      </c>
      <c r="EF5" s="76" t="s">
        <v>86</v>
      </c>
      <c r="EG5" s="76" t="s">
        <v>87</v>
      </c>
      <c r="EH5" s="76" t="s">
        <v>88</v>
      </c>
      <c r="EI5" s="76" t="s">
        <v>89</v>
      </c>
      <c r="EJ5" s="76" t="s">
        <v>90</v>
      </c>
      <c r="EK5" s="76" t="s">
        <v>91</v>
      </c>
      <c r="EL5" s="76" t="s">
        <v>92</v>
      </c>
      <c r="EM5" s="76" t="s">
        <v>93</v>
      </c>
      <c r="EN5" s="76" t="s">
        <v>94</v>
      </c>
      <c r="EO5" s="76" t="s">
        <v>95</v>
      </c>
    </row>
    <row r="6" spans="1:148" s="65" customFormat="1">
      <c r="A6" s="66" t="s">
        <v>96</v>
      </c>
      <c r="B6" s="71">
        <f t="shared" ref="B6:X6" si="1">B7</f>
        <v>2018</v>
      </c>
      <c r="C6" s="71">
        <f t="shared" si="1"/>
        <v>222038</v>
      </c>
      <c r="D6" s="71">
        <f t="shared" si="1"/>
        <v>46</v>
      </c>
      <c r="E6" s="71">
        <f t="shared" si="1"/>
        <v>17</v>
      </c>
      <c r="F6" s="71">
        <f t="shared" si="1"/>
        <v>1</v>
      </c>
      <c r="G6" s="71">
        <f t="shared" si="1"/>
        <v>0</v>
      </c>
      <c r="H6" s="71" t="str">
        <f t="shared" si="1"/>
        <v>静岡県　沼津市</v>
      </c>
      <c r="I6" s="71" t="str">
        <f t="shared" si="1"/>
        <v>法適用</v>
      </c>
      <c r="J6" s="71" t="str">
        <f t="shared" si="1"/>
        <v>下水道事業</v>
      </c>
      <c r="K6" s="71" t="str">
        <f t="shared" si="1"/>
        <v>公共下水道</v>
      </c>
      <c r="L6" s="71" t="str">
        <f t="shared" si="1"/>
        <v>Ac1</v>
      </c>
      <c r="M6" s="71" t="str">
        <f t="shared" si="1"/>
        <v>非設置</v>
      </c>
      <c r="N6" s="79" t="str">
        <f t="shared" si="1"/>
        <v>-</v>
      </c>
      <c r="O6" s="79">
        <f t="shared" si="1"/>
        <v>48.19</v>
      </c>
      <c r="P6" s="79">
        <f t="shared" si="1"/>
        <v>54.13</v>
      </c>
      <c r="Q6" s="79">
        <f t="shared" si="1"/>
        <v>60.08</v>
      </c>
      <c r="R6" s="79">
        <f t="shared" si="1"/>
        <v>2100</v>
      </c>
      <c r="S6" s="79">
        <f t="shared" si="1"/>
        <v>195986</v>
      </c>
      <c r="T6" s="79">
        <f t="shared" si="1"/>
        <v>186.96</v>
      </c>
      <c r="U6" s="79">
        <f t="shared" si="1"/>
        <v>1048.28</v>
      </c>
      <c r="V6" s="79">
        <f t="shared" si="1"/>
        <v>107864</v>
      </c>
      <c r="W6" s="79">
        <f t="shared" si="1"/>
        <v>16.649999999999999</v>
      </c>
      <c r="X6" s="79">
        <f t="shared" si="1"/>
        <v>6478.32</v>
      </c>
      <c r="Y6" s="87">
        <f t="shared" ref="Y6:AH6" si="2">IF(Y7="",NA(),Y7)</f>
        <v>100.97</v>
      </c>
      <c r="Z6" s="87">
        <f t="shared" si="2"/>
        <v>102.77</v>
      </c>
      <c r="AA6" s="87">
        <f t="shared" si="2"/>
        <v>104.03</v>
      </c>
      <c r="AB6" s="87">
        <f t="shared" si="2"/>
        <v>104.74</v>
      </c>
      <c r="AC6" s="87">
        <f t="shared" si="2"/>
        <v>102.57</v>
      </c>
      <c r="AD6" s="87">
        <f t="shared" si="2"/>
        <v>105.47</v>
      </c>
      <c r="AE6" s="87">
        <f t="shared" si="2"/>
        <v>106.67</v>
      </c>
      <c r="AF6" s="87">
        <f t="shared" si="2"/>
        <v>107.45</v>
      </c>
      <c r="AG6" s="87">
        <f t="shared" si="2"/>
        <v>107.43</v>
      </c>
      <c r="AH6" s="87">
        <f t="shared" si="2"/>
        <v>107.64</v>
      </c>
      <c r="AI6" s="79" t="str">
        <f>IF(AI7="","",IF(AI7="-","【-】","【"&amp;SUBSTITUTE(TEXT(AI7,"#,##0.00"),"-","△")&amp;"】"))</f>
        <v>【108.69】</v>
      </c>
      <c r="AJ6" s="87">
        <f t="shared" ref="AJ6:AS6" si="3">IF(AJ7="",NA(),AJ7)</f>
        <v>37.58</v>
      </c>
      <c r="AK6" s="87">
        <f t="shared" si="3"/>
        <v>30.38</v>
      </c>
      <c r="AL6" s="87">
        <f t="shared" si="3"/>
        <v>22.17</v>
      </c>
      <c r="AM6" s="87">
        <f t="shared" si="3"/>
        <v>11.66</v>
      </c>
      <c r="AN6" s="87">
        <f t="shared" si="3"/>
        <v>5.98</v>
      </c>
      <c r="AO6" s="87">
        <f t="shared" si="3"/>
        <v>13.3</v>
      </c>
      <c r="AP6" s="87">
        <f t="shared" si="3"/>
        <v>12.51</v>
      </c>
      <c r="AQ6" s="87">
        <f t="shared" si="3"/>
        <v>11.01</v>
      </c>
      <c r="AR6" s="87">
        <f t="shared" si="3"/>
        <v>10.199999999999999</v>
      </c>
      <c r="AS6" s="87">
        <f t="shared" si="3"/>
        <v>9.1999999999999993</v>
      </c>
      <c r="AT6" s="79" t="str">
        <f>IF(AT7="","",IF(AT7="-","【-】","【"&amp;SUBSTITUTE(TEXT(AT7,"#,##0.00"),"-","△")&amp;"】"))</f>
        <v>【3.28】</v>
      </c>
      <c r="AU6" s="87">
        <f t="shared" ref="AU6:BD6" si="4">IF(AU7="",NA(),AU7)</f>
        <v>20.89</v>
      </c>
      <c r="AV6" s="87">
        <f t="shared" si="4"/>
        <v>21.46</v>
      </c>
      <c r="AW6" s="87">
        <f t="shared" si="4"/>
        <v>20.59</v>
      </c>
      <c r="AX6" s="87">
        <f t="shared" si="4"/>
        <v>36.369999999999997</v>
      </c>
      <c r="AY6" s="87">
        <f t="shared" si="4"/>
        <v>36.54</v>
      </c>
      <c r="AZ6" s="87">
        <f t="shared" si="4"/>
        <v>52.63</v>
      </c>
      <c r="BA6" s="87">
        <f t="shared" si="4"/>
        <v>54.09</v>
      </c>
      <c r="BB6" s="87">
        <f t="shared" si="4"/>
        <v>54.03</v>
      </c>
      <c r="BC6" s="87">
        <f t="shared" si="4"/>
        <v>65.83</v>
      </c>
      <c r="BD6" s="87">
        <f t="shared" si="4"/>
        <v>72.22</v>
      </c>
      <c r="BE6" s="79" t="str">
        <f>IF(BE7="","",IF(BE7="-","【-】","【"&amp;SUBSTITUTE(TEXT(BE7,"#,##0.00"),"-","△")&amp;"】"))</f>
        <v>【69.49】</v>
      </c>
      <c r="BF6" s="87">
        <f t="shared" ref="BF6:BO6" si="5">IF(BF7="",NA(),BF7)</f>
        <v>2196.77</v>
      </c>
      <c r="BG6" s="87">
        <f t="shared" si="5"/>
        <v>2471.4</v>
      </c>
      <c r="BH6" s="87">
        <f t="shared" si="5"/>
        <v>2422.7800000000002</v>
      </c>
      <c r="BI6" s="87">
        <f t="shared" si="5"/>
        <v>1927.47</v>
      </c>
      <c r="BJ6" s="87">
        <f t="shared" si="5"/>
        <v>1892.36</v>
      </c>
      <c r="BK6" s="87">
        <f t="shared" si="5"/>
        <v>843.57</v>
      </c>
      <c r="BL6" s="87">
        <f t="shared" si="5"/>
        <v>845.86</v>
      </c>
      <c r="BM6" s="87">
        <f t="shared" si="5"/>
        <v>802.49</v>
      </c>
      <c r="BN6" s="87">
        <f t="shared" si="5"/>
        <v>805.14</v>
      </c>
      <c r="BO6" s="87">
        <f t="shared" si="5"/>
        <v>730.93</v>
      </c>
      <c r="BP6" s="79" t="str">
        <f>IF(BP7="","",IF(BP7="-","【-】","【"&amp;SUBSTITUTE(TEXT(BP7,"#,##0.00"),"-","△")&amp;"】"))</f>
        <v>【682.78】</v>
      </c>
      <c r="BQ6" s="87">
        <f t="shared" ref="BQ6:BZ6" si="6">IF(BQ7="",NA(),BQ7)</f>
        <v>62.01</v>
      </c>
      <c r="BR6" s="87">
        <f t="shared" si="6"/>
        <v>63.62</v>
      </c>
      <c r="BS6" s="87">
        <f t="shared" si="6"/>
        <v>63.87</v>
      </c>
      <c r="BT6" s="87">
        <f t="shared" si="6"/>
        <v>62.4</v>
      </c>
      <c r="BU6" s="87">
        <f t="shared" si="6"/>
        <v>61.04</v>
      </c>
      <c r="BV6" s="87">
        <f t="shared" si="6"/>
        <v>99.86</v>
      </c>
      <c r="BW6" s="87">
        <f t="shared" si="6"/>
        <v>101.88</v>
      </c>
      <c r="BX6" s="87">
        <f t="shared" si="6"/>
        <v>103.18</v>
      </c>
      <c r="BY6" s="87">
        <f t="shared" si="6"/>
        <v>100.22</v>
      </c>
      <c r="BZ6" s="87">
        <f t="shared" si="6"/>
        <v>98.09</v>
      </c>
      <c r="CA6" s="79" t="str">
        <f>IF(CA7="","",IF(CA7="-","【-】","【"&amp;SUBSTITUTE(TEXT(CA7,"#,##0.00"),"-","△")&amp;"】"))</f>
        <v>【100.91】</v>
      </c>
      <c r="CB6" s="87">
        <f t="shared" ref="CB6:CK6" si="7">IF(CB7="",NA(),CB7)</f>
        <v>166.36</v>
      </c>
      <c r="CC6" s="87">
        <f t="shared" si="7"/>
        <v>167.58</v>
      </c>
      <c r="CD6" s="87">
        <f t="shared" si="7"/>
        <v>167.19</v>
      </c>
      <c r="CE6" s="87">
        <f t="shared" si="7"/>
        <v>171.48</v>
      </c>
      <c r="CF6" s="87">
        <f t="shared" si="7"/>
        <v>175.82</v>
      </c>
      <c r="CG6" s="87">
        <f t="shared" si="7"/>
        <v>147.29</v>
      </c>
      <c r="CH6" s="87">
        <f t="shared" si="7"/>
        <v>143.15</v>
      </c>
      <c r="CI6" s="87">
        <f t="shared" si="7"/>
        <v>141.11000000000001</v>
      </c>
      <c r="CJ6" s="87">
        <f t="shared" si="7"/>
        <v>144.79</v>
      </c>
      <c r="CK6" s="87">
        <f t="shared" si="7"/>
        <v>146.08000000000001</v>
      </c>
      <c r="CL6" s="79" t="str">
        <f>IF(CL7="","",IF(CL7="-","【-】","【"&amp;SUBSTITUTE(TEXT(CL7,"#,##0.00"),"-","△")&amp;"】"))</f>
        <v>【136.86】</v>
      </c>
      <c r="CM6" s="87">
        <f t="shared" ref="CM6:CV6" si="8">IF(CM7="",NA(),CM7)</f>
        <v>83.3</v>
      </c>
      <c r="CN6" s="87">
        <f t="shared" si="8"/>
        <v>137.9</v>
      </c>
      <c r="CO6" s="87">
        <f t="shared" si="8"/>
        <v>88.38</v>
      </c>
      <c r="CP6" s="87">
        <f t="shared" si="8"/>
        <v>84.06</v>
      </c>
      <c r="CQ6" s="87">
        <f t="shared" si="8"/>
        <v>77.599999999999994</v>
      </c>
      <c r="CR6" s="87">
        <f t="shared" si="8"/>
        <v>61.03</v>
      </c>
      <c r="CS6" s="87">
        <f t="shared" si="8"/>
        <v>62.5</v>
      </c>
      <c r="CT6" s="87">
        <f t="shared" si="8"/>
        <v>63.26</v>
      </c>
      <c r="CU6" s="87">
        <f t="shared" si="8"/>
        <v>61.54</v>
      </c>
      <c r="CV6" s="87">
        <f t="shared" si="8"/>
        <v>61.93</v>
      </c>
      <c r="CW6" s="79" t="str">
        <f>IF(CW7="","",IF(CW7="-","【-】","【"&amp;SUBSTITUTE(TEXT(CW7,"#,##0.00"),"-","△")&amp;"】"))</f>
        <v>【58.98】</v>
      </c>
      <c r="CX6" s="87">
        <f t="shared" ref="CX6:DG6" si="9">IF(CX7="",NA(),CX7)</f>
        <v>87.77</v>
      </c>
      <c r="CY6" s="87">
        <f t="shared" si="9"/>
        <v>88.39</v>
      </c>
      <c r="CZ6" s="87">
        <f t="shared" si="9"/>
        <v>88.42</v>
      </c>
      <c r="DA6" s="87">
        <f t="shared" si="9"/>
        <v>88.82</v>
      </c>
      <c r="DB6" s="87">
        <f t="shared" si="9"/>
        <v>88.81</v>
      </c>
      <c r="DC6" s="87">
        <f t="shared" si="9"/>
        <v>93.83</v>
      </c>
      <c r="DD6" s="87">
        <f t="shared" si="9"/>
        <v>93.88</v>
      </c>
      <c r="DE6" s="87">
        <f t="shared" si="9"/>
        <v>94.07</v>
      </c>
      <c r="DF6" s="87">
        <f t="shared" si="9"/>
        <v>94.13</v>
      </c>
      <c r="DG6" s="87">
        <f t="shared" si="9"/>
        <v>94.45</v>
      </c>
      <c r="DH6" s="79" t="str">
        <f>IF(DH7="","",IF(DH7="-","【-】","【"&amp;SUBSTITUTE(TEXT(DH7,"#,##0.00"),"-","△")&amp;"】"))</f>
        <v>【95.20】</v>
      </c>
      <c r="DI6" s="87">
        <f t="shared" ref="DI6:DR6" si="10">IF(DI7="",NA(),DI7)</f>
        <v>21.33</v>
      </c>
      <c r="DJ6" s="87">
        <f t="shared" si="10"/>
        <v>23.47</v>
      </c>
      <c r="DK6" s="87">
        <f t="shared" si="10"/>
        <v>25.58</v>
      </c>
      <c r="DL6" s="87">
        <f t="shared" si="10"/>
        <v>27.79</v>
      </c>
      <c r="DM6" s="87">
        <f t="shared" si="10"/>
        <v>29.83</v>
      </c>
      <c r="DN6" s="87">
        <f t="shared" si="10"/>
        <v>28.06</v>
      </c>
      <c r="DO6" s="87">
        <f t="shared" si="10"/>
        <v>29.48</v>
      </c>
      <c r="DP6" s="87">
        <f t="shared" si="10"/>
        <v>28.95</v>
      </c>
      <c r="DQ6" s="87">
        <f t="shared" si="10"/>
        <v>30.11</v>
      </c>
      <c r="DR6" s="87">
        <f t="shared" si="10"/>
        <v>30.45</v>
      </c>
      <c r="DS6" s="79" t="str">
        <f>IF(DS7="","",IF(DS7="-","【-】","【"&amp;SUBSTITUTE(TEXT(DS7,"#,##0.00"),"-","△")&amp;"】"))</f>
        <v>【38.60】</v>
      </c>
      <c r="DT6" s="79">
        <f t="shared" ref="DT6:EC6" si="11">IF(DT7="",NA(),DT7)</f>
        <v>0</v>
      </c>
      <c r="DU6" s="79">
        <f t="shared" si="11"/>
        <v>0</v>
      </c>
      <c r="DV6" s="79">
        <f t="shared" si="11"/>
        <v>0</v>
      </c>
      <c r="DW6" s="79">
        <f t="shared" si="11"/>
        <v>0</v>
      </c>
      <c r="DX6" s="79">
        <f t="shared" si="11"/>
        <v>0</v>
      </c>
      <c r="DY6" s="87">
        <f t="shared" si="11"/>
        <v>3.32</v>
      </c>
      <c r="DZ6" s="87">
        <f t="shared" si="11"/>
        <v>3.89</v>
      </c>
      <c r="EA6" s="87">
        <f t="shared" si="11"/>
        <v>4.07</v>
      </c>
      <c r="EB6" s="87">
        <f t="shared" si="11"/>
        <v>4.54</v>
      </c>
      <c r="EC6" s="87">
        <f t="shared" si="11"/>
        <v>4.8499999999999996</v>
      </c>
      <c r="ED6" s="79" t="str">
        <f>IF(ED7="","",IF(ED7="-","【-】","【"&amp;SUBSTITUTE(TEXT(ED7,"#,##0.00"),"-","△")&amp;"】"))</f>
        <v>【5.64】</v>
      </c>
      <c r="EE6" s="87">
        <f t="shared" ref="EE6:EN6" si="12">IF(EE7="",NA(),EE7)</f>
        <v>7.0000000000000007e-002</v>
      </c>
      <c r="EF6" s="87">
        <f t="shared" si="12"/>
        <v>0.12</v>
      </c>
      <c r="EG6" s="87">
        <f t="shared" si="12"/>
        <v>0.3</v>
      </c>
      <c r="EH6" s="87">
        <f t="shared" si="12"/>
        <v>0.16</v>
      </c>
      <c r="EI6" s="87">
        <f t="shared" si="12"/>
        <v>7.0000000000000007e-002</v>
      </c>
      <c r="EJ6" s="87">
        <f t="shared" si="12"/>
        <v>0.11</v>
      </c>
      <c r="EK6" s="87">
        <f t="shared" si="12"/>
        <v>0.12</v>
      </c>
      <c r="EL6" s="87">
        <f t="shared" si="12"/>
        <v>0.13</v>
      </c>
      <c r="EM6" s="87">
        <f t="shared" si="12"/>
        <v>0.17</v>
      </c>
      <c r="EN6" s="87">
        <f t="shared" si="12"/>
        <v>0.21</v>
      </c>
      <c r="EO6" s="79" t="str">
        <f>IF(EO7="","",IF(EO7="-","【-】","【"&amp;SUBSTITUTE(TEXT(EO7,"#,##0.00"),"-","△")&amp;"】"))</f>
        <v>【0.23】</v>
      </c>
    </row>
    <row r="7" spans="1:148" s="65" customFormat="1">
      <c r="A7" s="66"/>
      <c r="B7" s="72">
        <v>2018</v>
      </c>
      <c r="C7" s="72">
        <v>222038</v>
      </c>
      <c r="D7" s="72">
        <v>46</v>
      </c>
      <c r="E7" s="72">
        <v>17</v>
      </c>
      <c r="F7" s="72">
        <v>1</v>
      </c>
      <c r="G7" s="72">
        <v>0</v>
      </c>
      <c r="H7" s="72" t="s">
        <v>97</v>
      </c>
      <c r="I7" s="72" t="s">
        <v>98</v>
      </c>
      <c r="J7" s="72" t="s">
        <v>99</v>
      </c>
      <c r="K7" s="72" t="s">
        <v>100</v>
      </c>
      <c r="L7" s="72" t="s">
        <v>101</v>
      </c>
      <c r="M7" s="72" t="s">
        <v>102</v>
      </c>
      <c r="N7" s="80" t="s">
        <v>103</v>
      </c>
      <c r="O7" s="80">
        <v>48.19</v>
      </c>
      <c r="P7" s="80">
        <v>54.13</v>
      </c>
      <c r="Q7" s="80">
        <v>60.08</v>
      </c>
      <c r="R7" s="80">
        <v>2100</v>
      </c>
      <c r="S7" s="80">
        <v>195986</v>
      </c>
      <c r="T7" s="80">
        <v>186.96</v>
      </c>
      <c r="U7" s="80">
        <v>1048.28</v>
      </c>
      <c r="V7" s="80">
        <v>107864</v>
      </c>
      <c r="W7" s="80">
        <v>16.649999999999999</v>
      </c>
      <c r="X7" s="80">
        <v>6478.32</v>
      </c>
      <c r="Y7" s="80">
        <v>100.97</v>
      </c>
      <c r="Z7" s="80">
        <v>102.77</v>
      </c>
      <c r="AA7" s="80">
        <v>104.03</v>
      </c>
      <c r="AB7" s="80">
        <v>104.74</v>
      </c>
      <c r="AC7" s="80">
        <v>102.57</v>
      </c>
      <c r="AD7" s="80">
        <v>105.47</v>
      </c>
      <c r="AE7" s="80">
        <v>106.67</v>
      </c>
      <c r="AF7" s="80">
        <v>107.45</v>
      </c>
      <c r="AG7" s="80">
        <v>107.43</v>
      </c>
      <c r="AH7" s="80">
        <v>107.64</v>
      </c>
      <c r="AI7" s="80">
        <v>108.69</v>
      </c>
      <c r="AJ7" s="80">
        <v>37.58</v>
      </c>
      <c r="AK7" s="80">
        <v>30.38</v>
      </c>
      <c r="AL7" s="80">
        <v>22.17</v>
      </c>
      <c r="AM7" s="80">
        <v>11.66</v>
      </c>
      <c r="AN7" s="80">
        <v>5.98</v>
      </c>
      <c r="AO7" s="80">
        <v>13.3</v>
      </c>
      <c r="AP7" s="80">
        <v>12.51</v>
      </c>
      <c r="AQ7" s="80">
        <v>11.01</v>
      </c>
      <c r="AR7" s="80">
        <v>10.199999999999999</v>
      </c>
      <c r="AS7" s="80">
        <v>9.1999999999999993</v>
      </c>
      <c r="AT7" s="80">
        <v>3.28</v>
      </c>
      <c r="AU7" s="80">
        <v>20.89</v>
      </c>
      <c r="AV7" s="80">
        <v>21.46</v>
      </c>
      <c r="AW7" s="80">
        <v>20.59</v>
      </c>
      <c r="AX7" s="80">
        <v>36.369999999999997</v>
      </c>
      <c r="AY7" s="80">
        <v>36.54</v>
      </c>
      <c r="AZ7" s="80">
        <v>52.63</v>
      </c>
      <c r="BA7" s="80">
        <v>54.09</v>
      </c>
      <c r="BB7" s="80">
        <v>54.03</v>
      </c>
      <c r="BC7" s="80">
        <v>65.83</v>
      </c>
      <c r="BD7" s="80">
        <v>72.22</v>
      </c>
      <c r="BE7" s="80">
        <v>69.489999999999995</v>
      </c>
      <c r="BF7" s="80">
        <v>2196.77</v>
      </c>
      <c r="BG7" s="80">
        <v>2471.4</v>
      </c>
      <c r="BH7" s="80">
        <v>2422.7800000000002</v>
      </c>
      <c r="BI7" s="80">
        <v>1927.47</v>
      </c>
      <c r="BJ7" s="80">
        <v>1892.36</v>
      </c>
      <c r="BK7" s="80">
        <v>843.57</v>
      </c>
      <c r="BL7" s="80">
        <v>845.86</v>
      </c>
      <c r="BM7" s="80">
        <v>802.49</v>
      </c>
      <c r="BN7" s="80">
        <v>805.14</v>
      </c>
      <c r="BO7" s="80">
        <v>730.93</v>
      </c>
      <c r="BP7" s="80">
        <v>682.78</v>
      </c>
      <c r="BQ7" s="80">
        <v>62.01</v>
      </c>
      <c r="BR7" s="80">
        <v>63.62</v>
      </c>
      <c r="BS7" s="80">
        <v>63.87</v>
      </c>
      <c r="BT7" s="80">
        <v>62.4</v>
      </c>
      <c r="BU7" s="80">
        <v>61.04</v>
      </c>
      <c r="BV7" s="80">
        <v>99.86</v>
      </c>
      <c r="BW7" s="80">
        <v>101.88</v>
      </c>
      <c r="BX7" s="80">
        <v>103.18</v>
      </c>
      <c r="BY7" s="80">
        <v>100.22</v>
      </c>
      <c r="BZ7" s="80">
        <v>98.09</v>
      </c>
      <c r="CA7" s="80">
        <v>100.91</v>
      </c>
      <c r="CB7" s="80">
        <v>166.36</v>
      </c>
      <c r="CC7" s="80">
        <v>167.58</v>
      </c>
      <c r="CD7" s="80">
        <v>167.19</v>
      </c>
      <c r="CE7" s="80">
        <v>171.48</v>
      </c>
      <c r="CF7" s="80">
        <v>175.82</v>
      </c>
      <c r="CG7" s="80">
        <v>147.29</v>
      </c>
      <c r="CH7" s="80">
        <v>143.15</v>
      </c>
      <c r="CI7" s="80">
        <v>141.11000000000001</v>
      </c>
      <c r="CJ7" s="80">
        <v>144.79</v>
      </c>
      <c r="CK7" s="80">
        <v>146.08000000000001</v>
      </c>
      <c r="CL7" s="80">
        <v>136.86000000000001</v>
      </c>
      <c r="CM7" s="80">
        <v>83.3</v>
      </c>
      <c r="CN7" s="80">
        <v>137.9</v>
      </c>
      <c r="CO7" s="80">
        <v>88.38</v>
      </c>
      <c r="CP7" s="80">
        <v>84.06</v>
      </c>
      <c r="CQ7" s="80">
        <v>77.599999999999994</v>
      </c>
      <c r="CR7" s="80">
        <v>61.03</v>
      </c>
      <c r="CS7" s="80">
        <v>62.5</v>
      </c>
      <c r="CT7" s="80">
        <v>63.26</v>
      </c>
      <c r="CU7" s="80">
        <v>61.54</v>
      </c>
      <c r="CV7" s="80">
        <v>61.93</v>
      </c>
      <c r="CW7" s="80">
        <v>58.98</v>
      </c>
      <c r="CX7" s="80">
        <v>87.77</v>
      </c>
      <c r="CY7" s="80">
        <v>88.39</v>
      </c>
      <c r="CZ7" s="80">
        <v>88.42</v>
      </c>
      <c r="DA7" s="80">
        <v>88.82</v>
      </c>
      <c r="DB7" s="80">
        <v>88.81</v>
      </c>
      <c r="DC7" s="80">
        <v>93.83</v>
      </c>
      <c r="DD7" s="80">
        <v>93.88</v>
      </c>
      <c r="DE7" s="80">
        <v>94.07</v>
      </c>
      <c r="DF7" s="80">
        <v>94.13</v>
      </c>
      <c r="DG7" s="80">
        <v>94.45</v>
      </c>
      <c r="DH7" s="80">
        <v>95.2</v>
      </c>
      <c r="DI7" s="80">
        <v>21.33</v>
      </c>
      <c r="DJ7" s="80">
        <v>23.47</v>
      </c>
      <c r="DK7" s="80">
        <v>25.58</v>
      </c>
      <c r="DL7" s="80">
        <v>27.79</v>
      </c>
      <c r="DM7" s="80">
        <v>29.83</v>
      </c>
      <c r="DN7" s="80">
        <v>28.06</v>
      </c>
      <c r="DO7" s="80">
        <v>29.48</v>
      </c>
      <c r="DP7" s="80">
        <v>28.95</v>
      </c>
      <c r="DQ7" s="80">
        <v>30.11</v>
      </c>
      <c r="DR7" s="80">
        <v>30.45</v>
      </c>
      <c r="DS7" s="80">
        <v>38.6</v>
      </c>
      <c r="DT7" s="80">
        <v>0</v>
      </c>
      <c r="DU7" s="80">
        <v>0</v>
      </c>
      <c r="DV7" s="80">
        <v>0</v>
      </c>
      <c r="DW7" s="80">
        <v>0</v>
      </c>
      <c r="DX7" s="80">
        <v>0</v>
      </c>
      <c r="DY7" s="80">
        <v>3.32</v>
      </c>
      <c r="DZ7" s="80">
        <v>3.89</v>
      </c>
      <c r="EA7" s="80">
        <v>4.07</v>
      </c>
      <c r="EB7" s="80">
        <v>4.54</v>
      </c>
      <c r="EC7" s="80">
        <v>4.8499999999999996</v>
      </c>
      <c r="ED7" s="80">
        <v>5.64</v>
      </c>
      <c r="EE7" s="80">
        <v>7.0000000000000007e-002</v>
      </c>
      <c r="EF7" s="80">
        <v>0.12</v>
      </c>
      <c r="EG7" s="80">
        <v>0.3</v>
      </c>
      <c r="EH7" s="80">
        <v>0.16</v>
      </c>
      <c r="EI7" s="80">
        <v>7.0000000000000007e-002</v>
      </c>
      <c r="EJ7" s="80">
        <v>0.11</v>
      </c>
      <c r="EK7" s="80">
        <v>0.12</v>
      </c>
      <c r="EL7" s="80">
        <v>0.13</v>
      </c>
      <c r="EM7" s="80">
        <v>0.17</v>
      </c>
      <c r="EN7" s="80">
        <v>0.21</v>
      </c>
      <c r="EO7" s="80">
        <v>0.23</v>
      </c>
    </row>
    <row r="8" spans="1:148">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row>
    <row r="9" spans="1:148">
      <c r="A9" s="67"/>
      <c r="B9" s="67" t="s">
        <v>104</v>
      </c>
      <c r="C9" s="67" t="s">
        <v>105</v>
      </c>
      <c r="D9" s="67" t="s">
        <v>106</v>
      </c>
      <c r="E9" s="67" t="s">
        <v>107</v>
      </c>
      <c r="F9" s="67" t="s">
        <v>108</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8">
      <c r="A10" s="67" t="s">
        <v>59</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2020-02-21T00:14:49Z</cp:lastPrinted>
  <dcterms:created xsi:type="dcterms:W3CDTF">2019-12-05T04:44:38Z</dcterms:created>
  <dcterms:modified xsi:type="dcterms:W3CDTF">2020-02-25T01:02:53Z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2020-02-25T01:02:53Z</vt:filetime>
  </property>
</Properties>
</file>