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edirect\4721\デスクトップ\経営分析比較\"/>
    </mc:Choice>
  </mc:AlternateContent>
  <workbookProtection workbookAlgorithmName="SHA-512" workbookHashValue="MFC+OXrcoPVTa/57bspB+tsuIm+cU1vPA0viRBbbJNd45MKoTsrDJWwJLGNn4bMZ48+ahWimZqQv2jJmy3P18Q==" workbookSaltValue="HdDfqmNowFn+jzr25DbB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W8" i="4"/>
  <c r="P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<sst xmlns="http://schemas.openxmlformats.org/spreadsheetml/2006/main" count="312" uniqueCount="111">
  <si>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</si>
  <si>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</si>
  <si>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</si>
  <si>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</si>
  <si>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</si>
  <si>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</si>
  <si>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</si>
  <si>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</si>
  <si>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</si>
  <si>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</si>
  <si>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</si>
  <si>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</si>
  <si>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</si>
  <si>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</si>
  <si>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</si>
  <si>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</si>
  <si>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</si>
  <si>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</si>
  <si>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</si>
  <si>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</si>
  <si>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</si>
  <si>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</si>
  <si>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</si>
  <si>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</si>
  <si>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</si>
  <si>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</si>
  <si>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</si>
  <si>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</si>
  <si>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</si>
  <si>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</si>
  <si>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</si>
  <si>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</si>
  <si>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</si>
  <si>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</si>
  <si>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</si>
  <si>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</si>
  <si>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</si>
  <si>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</si>
  <si>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</si>
  <si>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</si>
  <si>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</si>
  <si>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</si>
  <si>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</si>
  <si>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</si>
  <si>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</si>
  <si>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</si>
  <si>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</si>
  <si>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</si>
  <si>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</si>
  <si>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</si>
  <si>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</si>
  <si>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</si>
  <si>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</si>
  <si>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</si>
  <si>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</si>
  <si>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</si>
  <si>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</si>
  <si>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</si>
  <si>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</si>
  <si>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</si>
  <si>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</si>
  <si>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</si>
  <si>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</si>
  <si>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</si>
  <si>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</si>
  <si>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</si>
  <si>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</si>
  <si>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</si>
  <si>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</si>
  <si>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</si>
  <si>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</si>
  <si>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</si>
  <si>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</si>
  <si>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</si>
  <si>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</si>
  <si>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</si>
  <si>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</si>
  <si>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</si>
  <si>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</si>
  <si>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</si>
  <si>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</si>
  <si>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</si>
  <si>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</si>
  <si>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</si>
  <si>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</si>
  <si>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</si>
  <si>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</si>
  <si>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</si>
  <si>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</si>
  <si>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</si>
  <si>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</si>
  <si>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</si>
  <si>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</si>
  <si>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</si>
  <si>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</si>
  <si>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</si>
  <si>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長泉町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</si>
  <si>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</si>
  <si>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</si>
  <si>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</si>
  <si>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</si>
  <si>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</si>
  <si>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</si>
  <si>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</si>
  <si>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</si>
  <si>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</si>
  <si>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</si>
  <si>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</si>
  <si>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①経常収支比率については、対100%を上回る黒字の状態となっています。
②累積欠損金比率については、欠損金がなく、対象期間を通して0.00%となっています。
③流動比率については、100%未満であり、短期的な債務に対する支払能力は高くなく、大きな支出がある場合には、一般会計からの繰入時期等の調整が必要となります。
④の企業債残高対事業規模比率については、企業債残高のピークを過ぎており、企業債残高の規模は減少傾向にあります。
⑤の経費回収率については、使用料で賄うべき経費をどの程度使用料で賄えているかを表した指標であり、今後の流域下水道維持管理負担金について、負担金単価が増となる見込みであることから、引き続き健全経営に向けた取り組みが求められています。
⑧の水洗化率については、現在処理区域内人口のうち、実際に水洗便所を設置して下水道により汚水処理をしている人口の割合を表した指標です。水質保全や使用料収入確保の観点から望ましい状態と言えます。</t>
    <rPh sb="96" eb="98">
      <t>ミマン</t>
    </rPh>
    <rPh sb="117" eb="118">
      <t>タカ</t>
    </rPh>
    <rPh sb="122" eb="123">
      <t>オオ</t>
    </rPh>
    <rPh sb="125" eb="127">
      <t>シシュツ</t>
    </rPh>
    <rPh sb="130" eb="132">
      <t>バアイ</t>
    </rPh>
    <rPh sb="135" eb="137">
      <t>イッパン</t>
    </rPh>
    <rPh sb="137" eb="139">
      <t>カイケイ</t>
    </rPh>
    <rPh sb="142" eb="144">
      <t>クリイレ</t>
    </rPh>
    <rPh sb="144" eb="146">
      <t>ジキ</t>
    </rPh>
    <rPh sb="146" eb="147">
      <t>トウ</t>
    </rPh>
    <rPh sb="148" eb="150">
      <t>チョウセイ</t>
    </rPh>
    <rPh sb="151" eb="153">
      <t>ヒツヨウ</t>
    </rPh>
    <rPh sb="163" eb="165">
      <t>キギョウ</t>
    </rPh>
    <rPh sb="181" eb="183">
      <t>キギョウ</t>
    </rPh>
    <rPh sb="183" eb="184">
      <t>サイ</t>
    </rPh>
    <rPh sb="184" eb="186">
      <t>ザンダカ</t>
    </rPh>
    <rPh sb="191" eb="192">
      <t>ス</t>
    </rPh>
    <rPh sb="203" eb="205">
      <t>キボ</t>
    </rPh>
    <rPh sb="206" eb="208">
      <t>ゲンショウ</t>
    </rPh>
    <rPh sb="208" eb="210">
      <t>ケイコウ</t>
    </rPh>
    <rPh sb="231" eb="234">
      <t>シヨウリョウ</t>
    </rPh>
    <rPh sb="235" eb="236">
      <t>マカナ</t>
    </rPh>
    <rPh sb="239" eb="241">
      <t>ケイヒ</t>
    </rPh>
    <rPh sb="244" eb="246">
      <t>テイド</t>
    </rPh>
    <rPh sb="246" eb="249">
      <t>シヨウリョウ</t>
    </rPh>
    <rPh sb="250" eb="251">
      <t>マカナ</t>
    </rPh>
    <rPh sb="257" eb="258">
      <t>アラワ</t>
    </rPh>
    <rPh sb="260" eb="262">
      <t>シヒョウ</t>
    </rPh>
    <rPh sb="266" eb="268">
      <t>コンゴ</t>
    </rPh>
    <rPh sb="274" eb="276">
      <t>イジ</t>
    </rPh>
    <rPh sb="276" eb="278">
      <t>カンリ</t>
    </rPh>
    <rPh sb="286" eb="289">
      <t>フタンキン</t>
    </rPh>
    <rPh sb="289" eb="291">
      <t>タンカ</t>
    </rPh>
    <rPh sb="296" eb="298">
      <t>ミコ</t>
    </rPh>
    <rPh sb="337" eb="340">
      <t>スイセンカ</t>
    </rPh>
    <rPh sb="340" eb="341">
      <t>リツ</t>
    </rPh>
    <rPh sb="347" eb="349">
      <t>ゲンザイ</t>
    </rPh>
    <rPh sb="349" eb="351">
      <t>ショリ</t>
    </rPh>
    <rPh sb="351" eb="353">
      <t>クイキ</t>
    </rPh>
    <rPh sb="353" eb="354">
      <t>ナイ</t>
    </rPh>
    <rPh sb="354" eb="356">
      <t>ジンコウ</t>
    </rPh>
    <rPh sb="360" eb="362">
      <t>ジッサイ</t>
    </rPh>
    <rPh sb="363" eb="365">
      <t>スイセン</t>
    </rPh>
    <rPh sb="365" eb="367">
      <t>ベンジョ</t>
    </rPh>
    <rPh sb="368" eb="370">
      <t>セッチ</t>
    </rPh>
    <rPh sb="372" eb="375">
      <t>ゲスイドウ</t>
    </rPh>
    <rPh sb="378" eb="380">
      <t>オスイ</t>
    </rPh>
    <rPh sb="380" eb="382">
      <t>ショリ</t>
    </rPh>
    <rPh sb="387" eb="389">
      <t>ジンコウ</t>
    </rPh>
    <rPh sb="390" eb="392">
      <t>ワリアイ</t>
    </rPh>
    <rPh sb="393" eb="394">
      <t>アラワ</t>
    </rPh>
    <rPh sb="396" eb="398">
      <t>シヒョウ</t>
    </rPh>
    <rPh sb="401" eb="403">
      <t>スイシツ</t>
    </rPh>
    <rPh sb="403" eb="405">
      <t>ホゼン</t>
    </rPh>
    <rPh sb="406" eb="409">
      <t>シヨウリョウ</t>
    </rPh>
    <rPh sb="409" eb="411">
      <t>シュウニュウ</t>
    </rPh>
    <rPh sb="411" eb="413">
      <t>カクホ</t>
    </rPh>
    <rPh sb="414" eb="416">
      <t>カンテン</t>
    </rPh>
    <rPh sb="418" eb="419">
      <t>ノゾ</t>
    </rPh>
    <rPh sb="425" eb="426">
      <t>イ</t>
    </rPh>
    <phoneticPr fontId="4"/>
  </si>
  <si>
    <t>今後、下水道整備から30年以上経過する管渠が出てくる中で、老朽管の実態調査と更新に向けた計画策定が必要となります。なお、今後10年以上は新設管路の整備が継続されることから、並行して老朽化対策に着手することとなります。
また、平成30年度には、長期的な視点で下水道施設全体の今後の老朽化の状況を考慮し、リスク評価等による優先順位付けをするストックマネジメント基本計画の策定をしました。今後は下水道施設の点検結果に基づく、具体的な修繕、改築への取り組みを行いたいと考えます。</t>
    <rPh sb="0" eb="2">
      <t>コンゴ</t>
    </rPh>
    <rPh sb="3" eb="6">
      <t>ゲスイドウ</t>
    </rPh>
    <rPh sb="6" eb="8">
      <t>セイビ</t>
    </rPh>
    <rPh sb="12" eb="13">
      <t>ネン</t>
    </rPh>
    <rPh sb="13" eb="15">
      <t>イジョウ</t>
    </rPh>
    <rPh sb="15" eb="17">
      <t>ケイカ</t>
    </rPh>
    <rPh sb="19" eb="21">
      <t>カンキョ</t>
    </rPh>
    <rPh sb="22" eb="23">
      <t>デ</t>
    </rPh>
    <rPh sb="26" eb="27">
      <t>ナカ</t>
    </rPh>
    <rPh sb="29" eb="31">
      <t>ロウキュウ</t>
    </rPh>
    <rPh sb="31" eb="32">
      <t>クダ</t>
    </rPh>
    <rPh sb="33" eb="35">
      <t>ジッタイ</t>
    </rPh>
    <rPh sb="35" eb="37">
      <t>チョウサ</t>
    </rPh>
    <rPh sb="38" eb="40">
      <t>コウシン</t>
    </rPh>
    <rPh sb="41" eb="42">
      <t>ム</t>
    </rPh>
    <rPh sb="44" eb="46">
      <t>ケイカク</t>
    </rPh>
    <rPh sb="46" eb="48">
      <t>サクテイ</t>
    </rPh>
    <rPh sb="49" eb="51">
      <t>ヒツヨウ</t>
    </rPh>
    <rPh sb="60" eb="62">
      <t>コンゴ</t>
    </rPh>
    <rPh sb="64" eb="65">
      <t>ネン</t>
    </rPh>
    <rPh sb="65" eb="67">
      <t>イジョウ</t>
    </rPh>
    <rPh sb="68" eb="70">
      <t>シンセツ</t>
    </rPh>
    <rPh sb="70" eb="71">
      <t>クダ</t>
    </rPh>
    <rPh sb="71" eb="72">
      <t>ロ</t>
    </rPh>
    <rPh sb="73" eb="75">
      <t>セイビ</t>
    </rPh>
    <rPh sb="76" eb="78">
      <t>ケイゾク</t>
    </rPh>
    <rPh sb="86" eb="88">
      <t>ヘイコウ</t>
    </rPh>
    <rPh sb="90" eb="93">
      <t>ロウキュウカ</t>
    </rPh>
    <rPh sb="93" eb="95">
      <t>タイサク</t>
    </rPh>
    <rPh sb="96" eb="98">
      <t>チャクシュ</t>
    </rPh>
    <rPh sb="178" eb="180">
      <t>キホン</t>
    </rPh>
    <rPh sb="191" eb="193">
      <t>コンゴ</t>
    </rPh>
    <rPh sb="194" eb="197">
      <t>ゲスイドウ</t>
    </rPh>
    <rPh sb="197" eb="199">
      <t>シセツ</t>
    </rPh>
    <rPh sb="200" eb="202">
      <t>テンケン</t>
    </rPh>
    <rPh sb="202" eb="204">
      <t>ケッカ</t>
    </rPh>
    <rPh sb="205" eb="206">
      <t>モト</t>
    </rPh>
    <rPh sb="209" eb="211">
      <t>グタイ</t>
    </rPh>
    <rPh sb="211" eb="212">
      <t>テキ</t>
    </rPh>
    <rPh sb="213" eb="215">
      <t>シュウゼン</t>
    </rPh>
    <rPh sb="216" eb="218">
      <t>カイチク</t>
    </rPh>
    <rPh sb="225" eb="226">
      <t>オコナ</t>
    </rPh>
    <rPh sb="230" eb="231">
      <t>カンガ</t>
    </rPh>
    <phoneticPr fontId="4"/>
  </si>
  <si>
    <t>現在、下水道未普及解消を継続して進めている当町の事業経営において、一般会計からの繰入金が必要不可欠であり、流域下水道維持管理負担金等の経費について、下水道使用料収入だけでは賄いきれないのが現状です。
平成30年度から地方公営企業法を適用しましたが、貸借対照表や損益計算書等の財務諸表分析を行い、経営成績等を把握することで、将来に渡り継続可能な事業経営を図ります。
また、国から今後10年を目標に汚水処理施設整備が概ね完了（概成）する方針を示され、それ以降の管渠整備に係る社会資本整備総合交付金については保証されないとされていることから、これを踏まえ、財源確保等も含めた下水道整備計画を立案する必要があります。</t>
    <rPh sb="0" eb="2">
      <t>ゲンザイ</t>
    </rPh>
    <rPh sb="3" eb="6">
      <t>ゲスイドウ</t>
    </rPh>
    <rPh sb="6" eb="9">
      <t>ミフキュウ</t>
    </rPh>
    <rPh sb="9" eb="11">
      <t>カイショウ</t>
    </rPh>
    <rPh sb="12" eb="14">
      <t>ケイゾク</t>
    </rPh>
    <rPh sb="16" eb="17">
      <t>スス</t>
    </rPh>
    <rPh sb="21" eb="23">
      <t>トウチョウ</t>
    </rPh>
    <rPh sb="24" eb="26">
      <t>ジギョウ</t>
    </rPh>
    <rPh sb="26" eb="28">
      <t>ケイエイ</t>
    </rPh>
    <rPh sb="33" eb="35">
      <t>イッパン</t>
    </rPh>
    <rPh sb="35" eb="37">
      <t>カイケイ</t>
    </rPh>
    <rPh sb="40" eb="42">
      <t>クリイレ</t>
    </rPh>
    <rPh sb="42" eb="43">
      <t>キン</t>
    </rPh>
    <rPh sb="44" eb="46">
      <t>ヒツヨウ</t>
    </rPh>
    <rPh sb="46" eb="49">
      <t>フカケツ</t>
    </rPh>
    <rPh sb="53" eb="55">
      <t>リュウイキ</t>
    </rPh>
    <rPh sb="55" eb="58">
      <t>ゲスイドウ</t>
    </rPh>
    <rPh sb="58" eb="60">
      <t>イジ</t>
    </rPh>
    <rPh sb="60" eb="62">
      <t>カンリ</t>
    </rPh>
    <rPh sb="62" eb="65">
      <t>フタンキン</t>
    </rPh>
    <rPh sb="65" eb="66">
      <t>トウ</t>
    </rPh>
    <rPh sb="74" eb="77">
      <t>ゲスイドウ</t>
    </rPh>
    <rPh sb="77" eb="80">
      <t>シヨウリョウ</t>
    </rPh>
    <rPh sb="80" eb="82">
      <t>シュウニュウ</t>
    </rPh>
    <rPh sb="86" eb="87">
      <t>マカナ</t>
    </rPh>
    <rPh sb="94" eb="96">
      <t>ゲンジョウ</t>
    </rPh>
    <rPh sb="108" eb="110">
      <t>チホウ</t>
    </rPh>
    <rPh sb="114" eb="115">
      <t>ホウ</t>
    </rPh>
    <rPh sb="141" eb="143">
      <t>ブンセキ</t>
    </rPh>
    <rPh sb="144" eb="145">
      <t>オコナ</t>
    </rPh>
    <rPh sb="147" eb="149">
      <t>ケイエイ</t>
    </rPh>
    <rPh sb="149" eb="151">
      <t>セイセキ</t>
    </rPh>
    <rPh sb="151" eb="152">
      <t>トウ</t>
    </rPh>
    <rPh sb="161" eb="163">
      <t>ショウライ</t>
    </rPh>
    <rPh sb="164" eb="165">
      <t>ワタ</t>
    </rPh>
    <rPh sb="166" eb="168">
      <t>ケイゾク</t>
    </rPh>
    <rPh sb="168" eb="170">
      <t>カノウ</t>
    </rPh>
    <rPh sb="171" eb="173">
      <t>ジギョウ</t>
    </rPh>
    <rPh sb="173" eb="175">
      <t>ケイエイ</t>
    </rPh>
    <rPh sb="176" eb="177">
      <t>ハカ</t>
    </rPh>
    <rPh sb="185" eb="186">
      <t>クニ</t>
    </rPh>
    <rPh sb="188" eb="190">
      <t>コンゴ</t>
    </rPh>
    <rPh sb="216" eb="218">
      <t>ホウシン</t>
    </rPh>
    <rPh sb="271" eb="272">
      <t>フ</t>
    </rPh>
    <rPh sb="275" eb="277">
      <t>ザイゲン</t>
    </rPh>
    <rPh sb="277" eb="279">
      <t>カクホ</t>
    </rPh>
    <rPh sb="279" eb="280">
      <t>トウ</t>
    </rPh>
    <rPh sb="281" eb="282">
      <t>フク</t>
    </rPh>
    <rPh sb="289" eb="291">
      <t>ケイカク</t>
    </rPh>
    <rPh sb="292" eb="294">
      <t>リツアン</t>
    </rPh>
    <rPh sb="296" eb="2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</si>
</sst>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C76-41AD-AC27-EF2BCCB5E6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4C76-41AD-AC27-EF2BCCB5E6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B5-43B9-91E4-E6B8336EFA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64.510000000000005</c:v>
                </c:pt>
              </c:numCache>
            </c:numRef>
          </c:val>
          <c:smooth val="0"/>
          <c:extLst>
            <c:ext xmlns:c16="http://schemas.microsoft.com/office/drawing/2014/chart" uri="{C3380CC4-5D6E-409C-BE32-E72D297353CC}">
              <c16:uniqueId val="{00000001-65B5-43B9-91E4-E6B8336EFA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96.61</c:v>
                </c:pt>
              </c:numCache>
            </c:numRef>
          </c:val>
          <c:extLst>
            <c:ext xmlns:c16="http://schemas.microsoft.com/office/drawing/2014/chart" uri="{C3380CC4-5D6E-409C-BE32-E72D297353CC}">
              <c16:uniqueId val="{00000000-2D2E-4DAD-BFAC-C8BFD6FF31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91.62</c:v>
                </c:pt>
              </c:numCache>
            </c:numRef>
          </c:val>
          <c:smooth val="0"/>
          <c:extLst>
            <c:ext xmlns:c16="http://schemas.microsoft.com/office/drawing/2014/chart" uri="{C3380CC4-5D6E-409C-BE32-E72D297353CC}">
              <c16:uniqueId val="{00000001-2D2E-4DAD-BFAC-C8BFD6FF31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106.52</c:v>
                </c:pt>
              </c:numCache>
            </c:numRef>
          </c:val>
          <c:extLst>
            <c:ext xmlns:c16="http://schemas.microsoft.com/office/drawing/2014/chart" uri="{C3380CC4-5D6E-409C-BE32-E72D297353CC}">
              <c16:uniqueId val="{00000000-DD4B-4E71-BD65-9240D71A8F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106.25</c:v>
                </c:pt>
              </c:numCache>
            </c:numRef>
          </c:val>
          <c:smooth val="0"/>
          <c:extLst>
            <c:ext xmlns:c16="http://schemas.microsoft.com/office/drawing/2014/chart" uri="{C3380CC4-5D6E-409C-BE32-E72D297353CC}">
              <c16:uniqueId val="{00000001-DD4B-4E71-BD65-9240D71A8F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2.81</c:v>
                </c:pt>
              </c:numCache>
            </c:numRef>
          </c:val>
          <c:extLst>
            <c:ext xmlns:c16="http://schemas.microsoft.com/office/drawing/2014/chart" uri="{C3380CC4-5D6E-409C-BE32-E72D297353CC}">
              <c16:uniqueId val="{00000000-E7B3-42BA-92AE-9A8906DA97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14.75</c:v>
                </c:pt>
              </c:numCache>
            </c:numRef>
          </c:val>
          <c:smooth val="0"/>
          <c:extLst>
            <c:ext xmlns:c16="http://schemas.microsoft.com/office/drawing/2014/chart" uri="{C3380CC4-5D6E-409C-BE32-E72D297353CC}">
              <c16:uniqueId val="{00000001-E7B3-42BA-92AE-9A8906DA97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EC-4035-87C6-177B5CEC75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8BEC-4035-87C6-177B5CEC75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E7-4755-B545-6B5473336F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0.78</c:v>
                </c:pt>
              </c:numCache>
            </c:numRef>
          </c:val>
          <c:smooth val="0"/>
          <c:extLst>
            <c:ext xmlns:c16="http://schemas.microsoft.com/office/drawing/2014/chart" uri="{C3380CC4-5D6E-409C-BE32-E72D297353CC}">
              <c16:uniqueId val="{00000001-53E7-4755-B545-6B5473336F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81.069999999999993</c:v>
                </c:pt>
              </c:numCache>
            </c:numRef>
          </c:val>
          <c:extLst>
            <c:ext xmlns:c16="http://schemas.microsoft.com/office/drawing/2014/chart" uri="{C3380CC4-5D6E-409C-BE32-E72D297353CC}">
              <c16:uniqueId val="{00000000-9544-4BED-8D0C-F0E0E9CD36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67.2</c:v>
                </c:pt>
              </c:numCache>
            </c:numRef>
          </c:val>
          <c:smooth val="0"/>
          <c:extLst>
            <c:ext xmlns:c16="http://schemas.microsoft.com/office/drawing/2014/chart" uri="{C3380CC4-5D6E-409C-BE32-E72D297353CC}">
              <c16:uniqueId val="{00000001-9544-4BED-8D0C-F0E0E9CD36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1010.43</c:v>
                </c:pt>
              </c:numCache>
            </c:numRef>
          </c:val>
          <c:extLst>
            <c:ext xmlns:c16="http://schemas.microsoft.com/office/drawing/2014/chart" uri="{C3380CC4-5D6E-409C-BE32-E72D297353CC}">
              <c16:uniqueId val="{00000000-C4CC-4B55-A2DF-C0E6B40A88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1023.34</c:v>
                </c:pt>
              </c:numCache>
            </c:numRef>
          </c:val>
          <c:smooth val="0"/>
          <c:extLst>
            <c:ext xmlns:c16="http://schemas.microsoft.com/office/drawing/2014/chart" uri="{C3380CC4-5D6E-409C-BE32-E72D297353CC}">
              <c16:uniqueId val="{00000001-C4CC-4B55-A2DF-C0E6B40A88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57.91</c:v>
                </c:pt>
              </c:numCache>
            </c:numRef>
          </c:val>
          <c:extLst>
            <c:ext xmlns:c16="http://schemas.microsoft.com/office/drawing/2014/chart" uri="{C3380CC4-5D6E-409C-BE32-E72D297353CC}">
              <c16:uniqueId val="{00000000-97C6-4FB7-B53C-FE7FE02C8E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82.26</c:v>
                </c:pt>
              </c:numCache>
            </c:numRef>
          </c:val>
          <c:smooth val="0"/>
          <c:extLst>
            <c:ext xmlns:c16="http://schemas.microsoft.com/office/drawing/2014/chart" uri="{C3380CC4-5D6E-409C-BE32-E72D297353CC}">
              <c16:uniqueId val="{00000001-97C6-4FB7-B53C-FE7FE02C8E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154.24</c:v>
                </c:pt>
              </c:numCache>
            </c:numRef>
          </c:val>
          <c:extLst>
            <c:ext xmlns:c16="http://schemas.microsoft.com/office/drawing/2014/chart" uri="{C3380CC4-5D6E-409C-BE32-E72D297353CC}">
              <c16:uniqueId val="{00000000-555D-4434-8F96-48D1C7BF4C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154.25</c:v>
                </c:pt>
              </c:numCache>
            </c:numRef>
          </c:val>
          <c:smooth val="0"/>
          <c:extLst>
            <c:ext xmlns:c16="http://schemas.microsoft.com/office/drawing/2014/chart" uri="{C3380CC4-5D6E-409C-BE32-E72D297353CC}">
              <c16:uniqueId val="{00000001-555D-4434-8F96-48D1C7BF4C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22"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長泉町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43558</v>
      </c>
      <c r="AM8" s="50"/>
      <c r="AN8" s="50"/>
      <c r="AO8" s="50"/>
      <c r="AP8" s="50"/>
      <c r="AQ8" s="50"/>
      <c r="AR8" s="50"/>
      <c r="AS8" s="50"/>
      <c r="AT8" s="45">
        <f>データ!T6</f>
        <v>26.63</v>
      </c>
      <c r="AU8" s="45"/>
      <c r="AV8" s="45"/>
      <c r="AW8" s="45"/>
      <c r="AX8" s="45"/>
      <c r="AY8" s="45"/>
      <c r="AZ8" s="45"/>
      <c r="BA8" s="45"/>
      <c r="BB8" s="45">
        <f>データ!U6</f>
        <v>1635.67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70.650000000000006</v>
      </c>
      <c r="J10" s="45"/>
      <c r="K10" s="45"/>
      <c r="L10" s="45"/>
      <c r="M10" s="45"/>
      <c r="N10" s="45"/>
      <c r="O10" s="45"/>
      <c r="P10" s="45">
        <f>データ!P6</f>
        <v>75.459999999999994</v>
      </c>
      <c r="Q10" s="45"/>
      <c r="R10" s="45"/>
      <c r="S10" s="45"/>
      <c r="T10" s="45"/>
      <c r="U10" s="45"/>
      <c r="V10" s="45"/>
      <c r="W10" s="45">
        <f>データ!Q6</f>
        <v>99.97</v>
      </c>
      <c r="X10" s="45"/>
      <c r="Y10" s="45"/>
      <c r="Z10" s="45"/>
      <c r="AA10" s="45"/>
      <c r="AB10" s="45"/>
      <c r="AC10" s="45"/>
      <c r="AD10" s="50">
        <f>データ!R6</f>
        <v>1620</v>
      </c>
      <c r="AE10" s="50"/>
      <c r="AF10" s="50"/>
      <c r="AG10" s="50"/>
      <c r="AH10" s="50"/>
      <c r="AI10" s="50"/>
      <c r="AJ10" s="50"/>
      <c r="AK10" s="2"/>
      <c r="AL10" s="50">
        <f>データ!V6</f>
        <v>32676</v>
      </c>
      <c r="AM10" s="50"/>
      <c r="AN10" s="50"/>
      <c r="AO10" s="50"/>
      <c r="AP10" s="50"/>
      <c r="AQ10" s="50"/>
      <c r="AR10" s="50"/>
      <c r="AS10" s="50"/>
      <c r="AT10" s="45">
        <f>データ!W6</f>
        <v>4.7</v>
      </c>
      <c r="AU10" s="45"/>
      <c r="AV10" s="45"/>
      <c r="AW10" s="45"/>
      <c r="AX10" s="45"/>
      <c r="AY10" s="45"/>
      <c r="AZ10" s="45"/>
      <c r="BA10" s="45"/>
      <c r="BB10" s="45">
        <f>データ!X6</f>
        <v>6952.34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Pjkxzm6X/EsPrvWx79xEnLm4E8DdRYL5VVQeC6+TQo3EjJ1WdS2T/eZ9Z+6W/PjjwhB8disNohls5ODvJBPwNA==" saltValue="5emwcJVvoLvPPAWTiJoR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223425</v>
      </c>
      <c r="D6" s="33">
        <f t="shared" si="3"/>
        <v>46</v>
      </c>
      <c r="E6" s="33">
        <f t="shared" si="3"/>
        <v>17</v>
      </c>
      <c r="F6" s="33">
        <f t="shared" si="3"/>
        <v>1</v>
      </c>
      <c r="G6" s="33">
        <f t="shared" si="3"/>
        <v>0</v>
      </c>
      <c r="H6" s="33" t="str">
        <f t="shared" si="3"/>
        <v>静岡県　長泉町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70.650000000000006</v>
      </c>
      <c r="P6" s="34">
        <f t="shared" si="3"/>
        <v>75.459999999999994</v>
      </c>
      <c r="Q6" s="34">
        <f t="shared" si="3"/>
        <v>99.97</v>
      </c>
      <c r="R6" s="34">
        <f t="shared" si="3"/>
        <v>1620</v>
      </c>
      <c r="S6" s="34">
        <f t="shared" si="3"/>
        <v>43558</v>
      </c>
      <c r="T6" s="34">
        <f t="shared" si="3"/>
        <v>26.63</v>
      </c>
      <c r="U6" s="34">
        <f t="shared" si="3"/>
        <v>1635.67</v>
      </c>
      <c r="V6" s="34">
        <f t="shared" si="3"/>
        <v>32676</v>
      </c>
      <c r="W6" s="34">
        <f t="shared" si="3"/>
        <v>4.7</v>
      </c>
      <c r="X6" s="34">
        <f t="shared" si="3"/>
        <v>6952.34</v>
      </c>
      <c r="Y6" s="35" t="str">
        <f>IF(Y7="",NA(),Y7)</f>
        <v>-</v>
      </c>
      <c r="Z6" s="35" t="str">
        <f t="shared" ref="Z6:AH6" si="4">IF(Z7="",NA(),Z7)</f>
        <v>-</v>
      </c>
      <c r="AA6" s="35" t="str">
        <f t="shared" si="4"/>
        <v>-</v>
      </c>
      <c r="AB6" s="35" t="str">
        <f t="shared" si="4"/>
        <v>-</v>
      </c>
      <c r="AC6" s="35">
        <f t="shared" si="4"/>
        <v>106.52</v>
      </c>
      <c r="AD6" s="35" t="str">
        <f t="shared" si="4"/>
        <v>-</v>
      </c>
      <c r="AE6" s="35" t="str">
        <f t="shared" si="4"/>
        <v>-</v>
      </c>
      <c r="AF6" s="35" t="str">
        <f t="shared" si="4"/>
        <v>-</v>
      </c>
      <c r="AG6" s="35" t="str">
        <f t="shared" si="4"/>
        <v>-</v>
      </c>
      <c r="AH6" s="35">
        <f t="shared" si="4"/>
        <v>106.25</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0.78</v>
      </c>
      <c r="AT6" s="34" t="str">
        <f>IF(AT7="","",IF(AT7="-","【-】","【"&amp;SUBSTITUTE(TEXT(AT7,"#,##0.00"),"-","△")&amp;"】"))</f>
        <v>【3.28】</v>
      </c>
      <c r="AU6" s="35" t="str">
        <f>IF(AU7="",NA(),AU7)</f>
        <v>-</v>
      </c>
      <c r="AV6" s="35" t="str">
        <f t="shared" ref="AV6:BD6" si="6">IF(AV7="",NA(),AV7)</f>
        <v>-</v>
      </c>
      <c r="AW6" s="35" t="str">
        <f t="shared" si="6"/>
        <v>-</v>
      </c>
      <c r="AX6" s="35" t="str">
        <f t="shared" si="6"/>
        <v>-</v>
      </c>
      <c r="AY6" s="35">
        <f t="shared" si="6"/>
        <v>81.069999999999993</v>
      </c>
      <c r="AZ6" s="35" t="str">
        <f t="shared" si="6"/>
        <v>-</v>
      </c>
      <c r="BA6" s="35" t="str">
        <f t="shared" si="6"/>
        <v>-</v>
      </c>
      <c r="BB6" s="35" t="str">
        <f t="shared" si="6"/>
        <v>-</v>
      </c>
      <c r="BC6" s="35" t="str">
        <f t="shared" si="6"/>
        <v>-</v>
      </c>
      <c r="BD6" s="35">
        <f t="shared" si="6"/>
        <v>67.2</v>
      </c>
      <c r="BE6" s="34" t="str">
        <f>IF(BE7="","",IF(BE7="-","【-】","【"&amp;SUBSTITUTE(TEXT(BE7,"#,##0.00"),"-","△")&amp;"】"))</f>
        <v>【69.49】</v>
      </c>
      <c r="BF6" s="35" t="str">
        <f>IF(BF7="",NA(),BF7)</f>
        <v>-</v>
      </c>
      <c r="BG6" s="35" t="str">
        <f t="shared" ref="BG6:BO6" si="7">IF(BG7="",NA(),BG7)</f>
        <v>-</v>
      </c>
      <c r="BH6" s="35" t="str">
        <f t="shared" si="7"/>
        <v>-</v>
      </c>
      <c r="BI6" s="35" t="str">
        <f t="shared" si="7"/>
        <v>-</v>
      </c>
      <c r="BJ6" s="35">
        <f t="shared" si="7"/>
        <v>1010.43</v>
      </c>
      <c r="BK6" s="35" t="str">
        <f t="shared" si="7"/>
        <v>-</v>
      </c>
      <c r="BL6" s="35" t="str">
        <f t="shared" si="7"/>
        <v>-</v>
      </c>
      <c r="BM6" s="35" t="str">
        <f t="shared" si="7"/>
        <v>-</v>
      </c>
      <c r="BN6" s="35" t="str">
        <f t="shared" si="7"/>
        <v>-</v>
      </c>
      <c r="BO6" s="35">
        <f t="shared" si="7"/>
        <v>1023.34</v>
      </c>
      <c r="BP6" s="34" t="str">
        <f>IF(BP7="","",IF(BP7="-","【-】","【"&amp;SUBSTITUTE(TEXT(BP7,"#,##0.00"),"-","△")&amp;"】"))</f>
        <v>【682.78】</v>
      </c>
      <c r="BQ6" s="35" t="str">
        <f>IF(BQ7="",NA(),BQ7)</f>
        <v>-</v>
      </c>
      <c r="BR6" s="35" t="str">
        <f t="shared" ref="BR6:BZ6" si="8">IF(BR7="",NA(),BR7)</f>
        <v>-</v>
      </c>
      <c r="BS6" s="35" t="str">
        <f t="shared" si="8"/>
        <v>-</v>
      </c>
      <c r="BT6" s="35" t="str">
        <f t="shared" si="8"/>
        <v>-</v>
      </c>
      <c r="BU6" s="35">
        <f t="shared" si="8"/>
        <v>57.91</v>
      </c>
      <c r="BV6" s="35" t="str">
        <f t="shared" si="8"/>
        <v>-</v>
      </c>
      <c r="BW6" s="35" t="str">
        <f t="shared" si="8"/>
        <v>-</v>
      </c>
      <c r="BX6" s="35" t="str">
        <f t="shared" si="8"/>
        <v>-</v>
      </c>
      <c r="BY6" s="35" t="str">
        <f t="shared" si="8"/>
        <v>-</v>
      </c>
      <c r="BZ6" s="35">
        <f t="shared" si="8"/>
        <v>82.26</v>
      </c>
      <c r="CA6" s="34" t="str">
        <f>IF(CA7="","",IF(CA7="-","【-】","【"&amp;SUBSTITUTE(TEXT(CA7,"#,##0.00"),"-","△")&amp;"】"))</f>
        <v>【100.91】</v>
      </c>
      <c r="CB6" s="35" t="str">
        <f>IF(CB7="",NA(),CB7)</f>
        <v>-</v>
      </c>
      <c r="CC6" s="35" t="str">
        <f t="shared" ref="CC6:CK6" si="9">IF(CC7="",NA(),CC7)</f>
        <v>-</v>
      </c>
      <c r="CD6" s="35" t="str">
        <f t="shared" si="9"/>
        <v>-</v>
      </c>
      <c r="CE6" s="35" t="str">
        <f t="shared" si="9"/>
        <v>-</v>
      </c>
      <c r="CF6" s="35">
        <f t="shared" si="9"/>
        <v>154.24</v>
      </c>
      <c r="CG6" s="35" t="str">
        <f t="shared" si="9"/>
        <v>-</v>
      </c>
      <c r="CH6" s="35" t="str">
        <f t="shared" si="9"/>
        <v>-</v>
      </c>
      <c r="CI6" s="35" t="str">
        <f t="shared" si="9"/>
        <v>-</v>
      </c>
      <c r="CJ6" s="35" t="str">
        <f t="shared" si="9"/>
        <v>-</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64.510000000000005</v>
      </c>
      <c r="CW6" s="34" t="str">
        <f>IF(CW7="","",IF(CW7="-","【-】","【"&amp;SUBSTITUTE(TEXT(CW7,"#,##0.00"),"-","△")&amp;"】"))</f>
        <v>【58.98】</v>
      </c>
      <c r="CX6" s="35" t="str">
        <f>IF(CX7="",NA(),CX7)</f>
        <v>-</v>
      </c>
      <c r="CY6" s="35" t="str">
        <f t="shared" ref="CY6:DG6" si="11">IF(CY7="",NA(),CY7)</f>
        <v>-</v>
      </c>
      <c r="CZ6" s="35" t="str">
        <f t="shared" si="11"/>
        <v>-</v>
      </c>
      <c r="DA6" s="35" t="str">
        <f t="shared" si="11"/>
        <v>-</v>
      </c>
      <c r="DB6" s="35">
        <f t="shared" si="11"/>
        <v>96.61</v>
      </c>
      <c r="DC6" s="35" t="str">
        <f t="shared" si="11"/>
        <v>-</v>
      </c>
      <c r="DD6" s="35" t="str">
        <f t="shared" si="11"/>
        <v>-</v>
      </c>
      <c r="DE6" s="35" t="str">
        <f t="shared" si="11"/>
        <v>-</v>
      </c>
      <c r="DF6" s="35" t="str">
        <f t="shared" si="11"/>
        <v>-</v>
      </c>
      <c r="DG6" s="35">
        <f t="shared" si="11"/>
        <v>91.62</v>
      </c>
      <c r="DH6" s="34" t="str">
        <f>IF(DH7="","",IF(DH7="-","【-】","【"&amp;SUBSTITUTE(TEXT(DH7,"#,##0.00"),"-","△")&amp;"】"))</f>
        <v>【95.20】</v>
      </c>
      <c r="DI6" s="35" t="str">
        <f>IF(DI7="",NA(),DI7)</f>
        <v>-</v>
      </c>
      <c r="DJ6" s="35" t="str">
        <f t="shared" ref="DJ6:DR6" si="12">IF(DJ7="",NA(),DJ7)</f>
        <v>-</v>
      </c>
      <c r="DK6" s="35" t="str">
        <f t="shared" si="12"/>
        <v>-</v>
      </c>
      <c r="DL6" s="35" t="str">
        <f t="shared" si="12"/>
        <v>-</v>
      </c>
      <c r="DM6" s="35">
        <f t="shared" si="12"/>
        <v>2.81</v>
      </c>
      <c r="DN6" s="35" t="str">
        <f t="shared" si="12"/>
        <v>-</v>
      </c>
      <c r="DO6" s="35" t="str">
        <f t="shared" si="12"/>
        <v>-</v>
      </c>
      <c r="DP6" s="35" t="str">
        <f t="shared" si="12"/>
        <v>-</v>
      </c>
      <c r="DQ6" s="35" t="str">
        <f t="shared" si="12"/>
        <v>-</v>
      </c>
      <c r="DR6" s="35">
        <f t="shared" si="12"/>
        <v>14.75</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0.25</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【0.23】</v>
      </c>
    </row>
    <row r="7" spans="1:148" s="36" customFormat="1" x14ac:dyDescent="0.15">
      <c r="A7" s="28"/>
      <c r="B7" s="37">
        <v>2018</v>
      </c>
      <c r="C7" s="37">
        <v>223425</v>
      </c>
      <c r="D7" s="37">
        <v>46</v>
      </c>
      <c r="E7" s="37">
        <v>17</v>
      </c>
      <c r="F7" s="37">
        <v>1</v>
      </c>
      <c r="G7" s="37">
        <v>0</v>
      </c>
      <c r="H7" s="37" t="s">
        <v>96</v>
      </c>
      <c r="I7" s="37" t="s">
        <v>97</v>
      </c>
      <c r="J7" s="37" t="s">
        <v>98</v>
      </c>
      <c r="K7" s="37" t="s">
        <v>99</v>
      </c>
      <c r="L7" s="37" t="s">
        <v>100</v>
      </c>
      <c r="M7" s="37" t="s">
        <v>101</v>
      </c>
      <c r="N7" s="38" t="s">
        <v>102</v>
      </c>
      <c r="O7" s="38">
        <v>70.650000000000006</v>
      </c>
      <c r="P7" s="38">
        <v>75.459999999999994</v>
      </c>
      <c r="Q7" s="38">
        <v>99.97</v>
      </c>
      <c r="R7" s="38">
        <v>1620</v>
      </c>
      <c r="S7" s="38">
        <v>43558</v>
      </c>
      <c r="T7" s="38">
        <v>26.63</v>
      </c>
      <c r="U7" s="38">
        <v>1635.67</v>
      </c>
      <c r="V7" s="38">
        <v>32676</v>
      </c>
      <c r="W7" s="38">
        <v>4.7</v>
      </c>
      <c r="X7" s="38">
        <v>6952.34</v>
      </c>
      <c r="Y7" s="38" t="s">
        <v>102</v>
      </c>
      <c r="Z7" s="38" t="s">
        <v>102</v>
      </c>
      <c r="AA7" s="38" t="s">
        <v>102</v>
      </c>
      <c r="AB7" s="38" t="s">
        <v>102</v>
      </c>
      <c r="AC7" s="38">
        <v>106.52</v>
      </c>
      <c r="AD7" s="38" t="s">
        <v>102</v>
      </c>
      <c r="AE7" s="38" t="s">
        <v>102</v>
      </c>
      <c r="AF7" s="38" t="s">
        <v>102</v>
      </c>
      <c r="AG7" s="38" t="s">
        <v>102</v>
      </c>
      <c r="AH7" s="38">
        <v>106.25</v>
      </c>
      <c r="AI7" s="38">
        <v>108.69</v>
      </c>
      <c r="AJ7" s="38" t="s">
        <v>102</v>
      </c>
      <c r="AK7" s="38" t="s">
        <v>102</v>
      </c>
      <c r="AL7" s="38" t="s">
        <v>102</v>
      </c>
      <c r="AM7" s="38" t="s">
        <v>102</v>
      </c>
      <c r="AN7" s="38">
        <v>0</v>
      </c>
      <c r="AO7" s="38" t="s">
        <v>102</v>
      </c>
      <c r="AP7" s="38" t="s">
        <v>102</v>
      </c>
      <c r="AQ7" s="38" t="s">
        <v>102</v>
      </c>
      <c r="AR7" s="38" t="s">
        <v>102</v>
      </c>
      <c r="AS7" s="38">
        <v>0.78</v>
      </c>
      <c r="AT7" s="38">
        <v>3.28</v>
      </c>
      <c r="AU7" s="38" t="s">
        <v>102</v>
      </c>
      <c r="AV7" s="38" t="s">
        <v>102</v>
      </c>
      <c r="AW7" s="38" t="s">
        <v>102</v>
      </c>
      <c r="AX7" s="38" t="s">
        <v>102</v>
      </c>
      <c r="AY7" s="38">
        <v>81.069999999999993</v>
      </c>
      <c r="AZ7" s="38" t="s">
        <v>102</v>
      </c>
      <c r="BA7" s="38" t="s">
        <v>102</v>
      </c>
      <c r="BB7" s="38" t="s">
        <v>102</v>
      </c>
      <c r="BC7" s="38" t="s">
        <v>102</v>
      </c>
      <c r="BD7" s="38">
        <v>67.2</v>
      </c>
      <c r="BE7" s="38">
        <v>69.489999999999995</v>
      </c>
      <c r="BF7" s="38" t="s">
        <v>102</v>
      </c>
      <c r="BG7" s="38" t="s">
        <v>102</v>
      </c>
      <c r="BH7" s="38" t="s">
        <v>102</v>
      </c>
      <c r="BI7" s="38" t="s">
        <v>102</v>
      </c>
      <c r="BJ7" s="38">
        <v>1010.43</v>
      </c>
      <c r="BK7" s="38" t="s">
        <v>102</v>
      </c>
      <c r="BL7" s="38" t="s">
        <v>102</v>
      </c>
      <c r="BM7" s="38" t="s">
        <v>102</v>
      </c>
      <c r="BN7" s="38" t="s">
        <v>102</v>
      </c>
      <c r="BO7" s="38">
        <v>1023.34</v>
      </c>
      <c r="BP7" s="38">
        <v>682.78</v>
      </c>
      <c r="BQ7" s="38" t="s">
        <v>102</v>
      </c>
      <c r="BR7" s="38" t="s">
        <v>102</v>
      </c>
      <c r="BS7" s="38" t="s">
        <v>102</v>
      </c>
      <c r="BT7" s="38" t="s">
        <v>102</v>
      </c>
      <c r="BU7" s="38">
        <v>57.91</v>
      </c>
      <c r="BV7" s="38" t="s">
        <v>102</v>
      </c>
      <c r="BW7" s="38" t="s">
        <v>102</v>
      </c>
      <c r="BX7" s="38" t="s">
        <v>102</v>
      </c>
      <c r="BY7" s="38" t="s">
        <v>102</v>
      </c>
      <c r="BZ7" s="38">
        <v>82.26</v>
      </c>
      <c r="CA7" s="38">
        <v>100.91</v>
      </c>
      <c r="CB7" s="38" t="s">
        <v>102</v>
      </c>
      <c r="CC7" s="38" t="s">
        <v>102</v>
      </c>
      <c r="CD7" s="38" t="s">
        <v>102</v>
      </c>
      <c r="CE7" s="38" t="s">
        <v>102</v>
      </c>
      <c r="CF7" s="38">
        <v>154.24</v>
      </c>
      <c r="CG7" s="38" t="s">
        <v>102</v>
      </c>
      <c r="CH7" s="38" t="s">
        <v>102</v>
      </c>
      <c r="CI7" s="38" t="s">
        <v>102</v>
      </c>
      <c r="CJ7" s="38" t="s">
        <v>102</v>
      </c>
      <c r="CK7" s="38">
        <v>154.25</v>
      </c>
      <c r="CL7" s="38">
        <v>136.86000000000001</v>
      </c>
      <c r="CM7" s="38" t="s">
        <v>102</v>
      </c>
      <c r="CN7" s="38" t="s">
        <v>102</v>
      </c>
      <c r="CO7" s="38" t="s">
        <v>102</v>
      </c>
      <c r="CP7" s="38" t="s">
        <v>102</v>
      </c>
      <c r="CQ7" s="38" t="s">
        <v>102</v>
      </c>
      <c r="CR7" s="38" t="s">
        <v>102</v>
      </c>
      <c r="CS7" s="38" t="s">
        <v>102</v>
      </c>
      <c r="CT7" s="38" t="s">
        <v>102</v>
      </c>
      <c r="CU7" s="38" t="s">
        <v>102</v>
      </c>
      <c r="CV7" s="38">
        <v>64.510000000000005</v>
      </c>
      <c r="CW7" s="38">
        <v>58.98</v>
      </c>
      <c r="CX7" s="38" t="s">
        <v>102</v>
      </c>
      <c r="CY7" s="38" t="s">
        <v>102</v>
      </c>
      <c r="CZ7" s="38" t="s">
        <v>102</v>
      </c>
      <c r="DA7" s="38" t="s">
        <v>102</v>
      </c>
      <c r="DB7" s="38">
        <v>96.61</v>
      </c>
      <c r="DC7" s="38" t="s">
        <v>102</v>
      </c>
      <c r="DD7" s="38" t="s">
        <v>102</v>
      </c>
      <c r="DE7" s="38" t="s">
        <v>102</v>
      </c>
      <c r="DF7" s="38" t="s">
        <v>102</v>
      </c>
      <c r="DG7" s="38">
        <v>91.62</v>
      </c>
      <c r="DH7" s="38">
        <v>95.2</v>
      </c>
      <c r="DI7" s="38" t="s">
        <v>102</v>
      </c>
      <c r="DJ7" s="38" t="s">
        <v>102</v>
      </c>
      <c r="DK7" s="38" t="s">
        <v>102</v>
      </c>
      <c r="DL7" s="38" t="s">
        <v>102</v>
      </c>
      <c r="DM7" s="38">
        <v>2.81</v>
      </c>
      <c r="DN7" s="38" t="s">
        <v>102</v>
      </c>
      <c r="DO7" s="38" t="s">
        <v>102</v>
      </c>
      <c r="DP7" s="38" t="s">
        <v>102</v>
      </c>
      <c r="DQ7" s="38" t="s">
        <v>102</v>
      </c>
      <c r="DR7" s="38">
        <v>14.75</v>
      </c>
      <c r="DS7" s="38">
        <v>38.6</v>
      </c>
      <c r="DT7" s="38" t="s">
        <v>102</v>
      </c>
      <c r="DU7" s="38" t="s">
        <v>102</v>
      </c>
      <c r="DV7" s="38" t="s">
        <v>102</v>
      </c>
      <c r="DW7" s="38" t="s">
        <v>102</v>
      </c>
      <c r="DX7" s="38">
        <v>0</v>
      </c>
      <c r="DY7" s="38" t="s">
        <v>102</v>
      </c>
      <c r="DZ7" s="38" t="s">
        <v>102</v>
      </c>
      <c r="EA7" s="38" t="s">
        <v>102</v>
      </c>
      <c r="EB7" s="38" t="s">
        <v>102</v>
      </c>
      <c r="EC7" s="38">
        <v>0.25</v>
      </c>
      <c r="ED7" s="38">
        <v>5.64</v>
      </c>
      <c r="EE7" s="38" t="s">
        <v>102</v>
      </c>
      <c r="EF7" s="38" t="s">
        <v>102</v>
      </c>
      <c r="EG7" s="38" t="s">
        <v>102</v>
      </c>
      <c r="EH7" s="38" t="s">
        <v>102</v>
      </c>
      <c r="EI7" s="38">
        <v>0</v>
      </c>
      <c r="EJ7" s="38" t="s">
        <v>102</v>
      </c>
      <c r="EK7" s="38" t="s">
        <v>102</v>
      </c>
      <c r="EL7" s="38" t="s">
        <v>102</v>
      </c>
      <c r="EM7" s="38" t="s">
        <v>102</v>
      </c>
      <c r="EN7" s="38">
        <v>0.04</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4721</cp:lastModifiedBy>
  <cp:lastPrinted>2020-01-23T11:31:31Z</cp:lastPrinted>
  <dcterms:created xsi:type="dcterms:W3CDTF">2019-12-05T04:44:43Z</dcterms:created>
  <dcterms:modified xsi:type="dcterms:W3CDTF">2020-01-23T11:32:59Z</dcterms:modified>
  <cp:category/>
</cp:coreProperties>
</file>