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727"/>
  <workbookPr/>
  <mc:AlternateContent xmlns:mc="http://schemas.openxmlformats.org/markup-compatibility/2006">
    <mc:Choice Requires="x15">
      <x15ac:absPath xmlns:x15ac="http://schemas.microsoft.com/office/spreadsheetml/2010/11/ac" url="\\192.168.0.10\共有フォルダ\生活環境課\04.1下水道係\公共下水業務Ｈ29～（事務）\【○０】調査・報告\★県市町財政課\R1\【1.31〆切】経営比較分析表の分析調査\①提出\"/>
    </mc:Choice>
  </mc:AlternateContent>
  <xr:revisionPtr revIDLastSave="0" documentId="13_ncr:1_{C238AAB1-3C02-4566-8358-3EFAAE65610F}" xr6:coauthVersionLast="43" xr6:coauthVersionMax="43" xr10:uidLastSave="{00000000-0000-0000-0000-000000000000}"/>
  <workbookProtection workbookAlgorithmName="SHA-512" workbookHashValue="aD86q/cbPhN2jReB6+HhypDRywS7ZgmVsT2cLnUHUter/Chemv+bfzvQPKFH9POGhX7rEn1zZi+lfHT2NWgrIA==" workbookSaltValue="IshY3nAbLMeE0AxTgyiL8Q==" workbookSpinCount="100000" lockStructure="1"/>
  <bookViews>
    <workbookView xWindow="-108" yWindow="-108" windowWidth="22272" windowHeight="13176"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S6" i="5"/>
  <c r="R6" i="5"/>
  <c r="AD10" i="4" s="1"/>
  <c r="Q6" i="5"/>
  <c r="P6" i="5"/>
  <c r="O6" i="5"/>
  <c r="I10" i="4" s="1"/>
  <c r="N6" i="5"/>
  <c r="B10" i="4" s="1"/>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E86" i="4"/>
  <c r="AT10" i="4"/>
  <c r="AL10" i="4"/>
  <c r="W10" i="4"/>
  <c r="P10" i="4"/>
  <c r="BB8" i="4"/>
  <c r="AT8" i="4"/>
  <c r="AL8" i="4"/>
  <c r="W8" i="4"/>
  <c r="P8" i="4"/>
  <c r="I8" i="4"/>
  <c r="B6" i="4"/>
  <c r="C10" i="5" l="1"/>
  <c r="D10" i="5"/>
  <c r="E10" i="5"/>
  <c r="B10" i="5"/>
</calcChain>
</file>

<file path=xl/sharedStrings.xml><?xml version="1.0" encoding="utf-8"?>
<sst xmlns="http://schemas.openxmlformats.org/spreadsheetml/2006/main" count="228" uniqueCount="114">
  <si>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</si>
  <si>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</si>
  <si>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</si>
  <si>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</si>
  <si>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</si>
  <si>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</si>
  <si>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</si>
  <si>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</si>
  <si>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</si>
  <si>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</si>
  <si>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</si>
  <si>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</si>
  <si>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</si>
  <si>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</si>
  <si>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</si>
  <si>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</si>
  <si>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</si>
  <si>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</si>
  <si>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</si>
  <si>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</si>
  <si>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</si>
  <si>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</si>
  <si>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</si>
  <si>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</si>
  <si>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</si>
  <si>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</si>
  <si>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</si>
  <si>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</si>
  <si>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</si>
  <si>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</si>
  <si>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</si>
  <si>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</si>
  <si>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</si>
  <si>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</si>
  <si>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</si>
  <si>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</si>
  <si>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</si>
  <si>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</si>
  <si>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</si>
  <si>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</si>
  <si>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</si>
  <si>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</si>
  <si>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</si>
  <si>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</si>
  <si>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</si>
  <si>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</si>
  <si>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</si>
  <si>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</si>
  <si>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</si>
  <si>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</si>
  <si>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</si>
  <si>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</si>
  <si>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</si>
  <si>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</si>
  <si>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</si>
  <si>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</si>
  <si>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</si>
  <si>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</si>
  <si>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</si>
  <si>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</si>
  <si>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</si>
  <si>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</si>
  <si>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</si>
  <si>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</si>
  <si>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</si>
  <si>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</si>
  <si>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</si>
  <si>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</si>
  <si>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</si>
  <si>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</si>
  <si>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</si>
  <si>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</si>
  <si>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</si>
  <si>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</si>
  <si>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</si>
  <si>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</si>
  <si>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</si>
  <si>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</si>
  <si>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</si>
  <si>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</si>
  <si>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</si>
  <si>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</si>
  <si>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</si>
  <si>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</si>
  <si>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</si>
  <si>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</si>
  <si>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</si>
  <si>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</si>
  <si>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</si>
  <si>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</si>
  <si>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</si>
  <si>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</si>
  <si>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</si>
  <si>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</si>
  <si>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</si>
  <si>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</si>
  <si>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</si>
  <si>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</si>
  <si>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静岡県　南伊豆町</t>
  </si>
  <si>
    <t>法非適用</t>
  </si>
  <si>
    <t>下水道事業</t>
  </si>
  <si>
    <t>公共下水道</t>
  </si>
  <si>
    <t>Cd2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</si>
  <si>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</si>
  <si>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</si>
  <si>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</si>
  <si>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</si>
  <si>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</si>
  <si>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</si>
  <si>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</si>
  <si>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</si>
  <si>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【管渠改善率】
　管渠延長は約28㎞で、平成26年度より管渠内部のカメラ調査を順次行っている。
　平成26年度には調査結果により異常個所が発見されたため156.13mの管渠更生を行った。
　今後も調査結果を基に、更新等が必要な場合には、費用の平準化を図りながら計画的な更新等を行っていく必要がある。</t>
    <rPh sb="49" eb="51">
      <t>ヘイセイ</t>
    </rPh>
    <rPh sb="53" eb="54">
      <t>ネン</t>
    </rPh>
    <rPh sb="54" eb="55">
      <t>ド</t>
    </rPh>
    <rPh sb="57" eb="59">
      <t>チョウサ</t>
    </rPh>
    <rPh sb="59" eb="61">
      <t>ケッカ</t>
    </rPh>
    <rPh sb="64" eb="66">
      <t>イジョウ</t>
    </rPh>
    <rPh sb="66" eb="68">
      <t>カショ</t>
    </rPh>
    <rPh sb="69" eb="71">
      <t>ハッケン</t>
    </rPh>
    <rPh sb="84" eb="86">
      <t>カンキョ</t>
    </rPh>
    <rPh sb="86" eb="88">
      <t>コウセイ</t>
    </rPh>
    <rPh sb="89" eb="90">
      <t>オコナ</t>
    </rPh>
    <rPh sb="95" eb="97">
      <t>コンゴ</t>
    </rPh>
    <phoneticPr fontId="4"/>
  </si>
  <si>
    <t>　接続率の向上については、広報誌への掲載や、供用開始区域内の方へ文書等を送付し、加入促進に努めるているが、引き続き広報誌等での加入促進を図るとともに、補助制度等の検討を行っていく必要がある。
　施設の改築更新については、平成24年度に策定した、長寿命化計画により対象とした施設の改築工事が平成29年度に終了したことから、以降は、ストックマネジメント計画を策定し、日常生活や社会活動に重大な影響を及ぼす事故発生や機能停止を未然に防止し、計画的な点検・調査及び修繕・改築を行うことにより持続的な下水道機能の確保とライフサイクルコストの低減を図っていく必要がある。</t>
    <rPh sb="13" eb="16">
      <t>コウホウシ</t>
    </rPh>
    <rPh sb="18" eb="20">
      <t>ケイサイ</t>
    </rPh>
    <rPh sb="22" eb="24">
      <t>キョウヨウ</t>
    </rPh>
    <rPh sb="24" eb="26">
      <t>カイシ</t>
    </rPh>
    <rPh sb="26" eb="28">
      <t>クイキ</t>
    </rPh>
    <rPh sb="28" eb="29">
      <t>ナイ</t>
    </rPh>
    <rPh sb="30" eb="31">
      <t>カタ</t>
    </rPh>
    <rPh sb="32" eb="34">
      <t>ブンショ</t>
    </rPh>
    <rPh sb="34" eb="35">
      <t>トウ</t>
    </rPh>
    <rPh sb="36" eb="38">
      <t>ソウフ</t>
    </rPh>
    <rPh sb="53" eb="54">
      <t>ヒ</t>
    </rPh>
    <rPh sb="55" eb="56">
      <t>ツヅ</t>
    </rPh>
    <rPh sb="57" eb="60">
      <t>コウホウシ</t>
    </rPh>
    <rPh sb="60" eb="61">
      <t>トウ</t>
    </rPh>
    <rPh sb="63" eb="65">
      <t>カニュウ</t>
    </rPh>
    <rPh sb="65" eb="67">
      <t>ソクシン</t>
    </rPh>
    <rPh sb="68" eb="69">
      <t>ハカ</t>
    </rPh>
    <rPh sb="75" eb="77">
      <t>ホジョ</t>
    </rPh>
    <rPh sb="77" eb="79">
      <t>セイド</t>
    </rPh>
    <rPh sb="79" eb="80">
      <t>トウ</t>
    </rPh>
    <rPh sb="81" eb="83">
      <t>ケントウ</t>
    </rPh>
    <rPh sb="84" eb="85">
      <t>オコナ</t>
    </rPh>
    <rPh sb="89" eb="91">
      <t>ヒツヨウ</t>
    </rPh>
    <rPh sb="174" eb="176">
      <t>ケイカク</t>
    </rPh>
    <rPh sb="177" eb="179">
      <t>サクテイ</t>
    </rPh>
    <phoneticPr fontId="4"/>
  </si>
  <si>
    <t>【収益的収支比率】
　90％以上で推移しているが、一般会計繰入金により経常費用の不足分を補っていることから今後、接続率の向上を図り、使用料収入の増収による経営改善を図る必要がある。
【企業債残高対事業規模比率】
　類似団体と比較し、低い値である。
　地方債償還に要する資金の全額が一般会計繰出基準額となるため、平成27年度からは一般会計負担分に計上していることから比率が0％となっている。
　供用開始より17年が経過し、処理場の改築更新工事を実施しているが、今後も計画的に費用の平準化を図りながら改築更新工事を継続していく。
【経費回収率】
　接続率が53.38%と低迷していることから、下水道使用料収入が低く経費回収率が低いため、一般会計繰入金により不足分を補っている。今後、接続率の向上を図り、使用料収入の増収による経営改善を図る必要がある。
【汚水処理原価】
　平成28年度からは資本費の地方債元利償還金の全額を分流式下水道等に要する経費に計上したことにより原価が減少しているが、平成29年度から処理場の民間委託を包括委託に切り替えたことにより、委託費等の費用が増加し、汚水処理原価率も増加している。今後、企業会計法の適用や経営戦略の策定などを行い、経営の安定化を図る。
【施設利用率】
　類似団体と比較し当年度は高い値であるが、人口減少に伴う汚水処理人口の減少を踏まえ、接続率向上を図る必要がある。
【水洗化率】
　当町の高齢化率は平成31年4月1日現在45.6%と高く、老人世帯で後継者がいないなど過疎地域特有の理由から接続率が低い為、類似団体と比較し、低い値となっている。
　加入促進に努め、接続率向上を図る必要がある。</t>
    <rPh sb="305" eb="307">
      <t>ケイヒ</t>
    </rPh>
    <rPh sb="307" eb="309">
      <t>カイシュウ</t>
    </rPh>
    <rPh sb="309" eb="310">
      <t>リツ</t>
    </rPh>
    <rPh sb="311" eb="312">
      <t>ヒク</t>
    </rPh>
    <rPh sb="336" eb="338">
      <t>コンゴ</t>
    </rPh>
    <rPh sb="443" eb="445">
      <t>ヘイセイ</t>
    </rPh>
    <rPh sb="447" eb="449">
      <t>ネンド</t>
    </rPh>
    <rPh sb="455" eb="457">
      <t>ミンカン</t>
    </rPh>
    <rPh sb="457" eb="459">
      <t>イタク</t>
    </rPh>
    <rPh sb="460" eb="462">
      <t>ホウカツ</t>
    </rPh>
    <rPh sb="462" eb="464">
      <t>イタク</t>
    </rPh>
    <rPh sb="465" eb="466">
      <t>キ</t>
    </rPh>
    <rPh sb="467" eb="468">
      <t>カ</t>
    </rPh>
    <rPh sb="476" eb="478">
      <t>イタク</t>
    </rPh>
    <rPh sb="478" eb="479">
      <t>ヒ</t>
    </rPh>
    <rPh sb="479" eb="480">
      <t>トウ</t>
    </rPh>
    <rPh sb="481" eb="483">
      <t>ヒヨウ</t>
    </rPh>
    <rPh sb="484" eb="486">
      <t>ゾウカ</t>
    </rPh>
    <rPh sb="488" eb="490">
      <t>オスイ</t>
    </rPh>
    <rPh sb="490" eb="492">
      <t>ショリ</t>
    </rPh>
    <rPh sb="492" eb="494">
      <t>ゲンカ</t>
    </rPh>
    <rPh sb="494" eb="495">
      <t>リツ</t>
    </rPh>
    <rPh sb="496" eb="498">
      <t>ゾウカ</t>
    </rPh>
    <rPh sb="503" eb="505">
      <t>コンゴ</t>
    </rPh>
    <rPh sb="506" eb="508">
      <t>キギョウ</t>
    </rPh>
    <rPh sb="508" eb="510">
      <t>カイケイ</t>
    </rPh>
    <rPh sb="510" eb="511">
      <t>ホウ</t>
    </rPh>
    <rPh sb="512" eb="514">
      <t>テキヨウ</t>
    </rPh>
    <rPh sb="515" eb="517">
      <t>ケイエイ</t>
    </rPh>
    <rPh sb="517" eb="519">
      <t>センリャク</t>
    </rPh>
    <rPh sb="520" eb="522">
      <t>サクテイ</t>
    </rPh>
    <rPh sb="525" eb="526">
      <t>オコナ</t>
    </rPh>
    <rPh sb="528" eb="530">
      <t>ケイエイ</t>
    </rPh>
    <rPh sb="531" eb="534">
      <t>アンテイカ</t>
    </rPh>
    <rPh sb="535" eb="536">
      <t>ハカ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</si>
</sst>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3" fillId="0" borderId="6"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formatCode="#,##0.00;&quot;△&quot;#,##0.00;&quot;-&quot;">
                  <c:v>0.57999999999999996</c:v>
                </c:pt>
                <c:pt idx="1">
                  <c:v>0</c:v>
                </c:pt>
                <c:pt idx="2">
                  <c:v>0</c:v>
                </c:pt>
                <c:pt idx="3">
                  <c:v>0</c:v>
                </c:pt>
                <c:pt idx="4">
                  <c:v>0</c:v>
                </c:pt>
              </c:numCache>
            </c:numRef>
          </c:val>
          <c:extLst>
            <c:ext xmlns:c16="http://schemas.microsoft.com/office/drawing/2014/chart" uri="{C3380CC4-5D6E-409C-BE32-E72D297353CC}">
              <c16:uniqueId val="{00000000-29CD-4511-82DC-FCA147879812}"/>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0.17</c:v>
                </c:pt>
                <c:pt idx="1">
                  <c:v>0.2</c:v>
                </c:pt>
                <c:pt idx="2">
                  <c:v>0.1</c:v>
                </c:pt>
                <c:pt idx="3">
                  <c:v>0.13</c:v>
                </c:pt>
                <c:pt idx="4">
                  <c:v>0.12</c:v>
                </c:pt>
              </c:numCache>
            </c:numRef>
          </c:val>
          <c:smooth val="0"/>
          <c:extLst>
            <c:ext xmlns:c16="http://schemas.microsoft.com/office/drawing/2014/chart" uri="{C3380CC4-5D6E-409C-BE32-E72D297353CC}">
              <c16:uniqueId val="{00000001-29CD-4511-82DC-FCA147879812}"/>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33.799999999999997</c:v>
                </c:pt>
                <c:pt idx="1">
                  <c:v>34.64</c:v>
                </c:pt>
                <c:pt idx="2">
                  <c:v>55.05</c:v>
                </c:pt>
                <c:pt idx="3">
                  <c:v>53.54</c:v>
                </c:pt>
                <c:pt idx="4">
                  <c:v>53.44</c:v>
                </c:pt>
              </c:numCache>
            </c:numRef>
          </c:val>
          <c:extLst>
            <c:ext xmlns:c16="http://schemas.microsoft.com/office/drawing/2014/chart" uri="{C3380CC4-5D6E-409C-BE32-E72D297353CC}">
              <c16:uniqueId val="{00000000-8C4E-4EB3-A1B4-4D897EB9F9CA}"/>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43.53</c:v>
                </c:pt>
                <c:pt idx="1">
                  <c:v>39.869999999999997</c:v>
                </c:pt>
                <c:pt idx="2">
                  <c:v>49.25</c:v>
                </c:pt>
                <c:pt idx="3">
                  <c:v>50.24</c:v>
                </c:pt>
                <c:pt idx="4">
                  <c:v>49.68</c:v>
                </c:pt>
              </c:numCache>
            </c:numRef>
          </c:val>
          <c:smooth val="0"/>
          <c:extLst>
            <c:ext xmlns:c16="http://schemas.microsoft.com/office/drawing/2014/chart" uri="{C3380CC4-5D6E-409C-BE32-E72D297353CC}">
              <c16:uniqueId val="{00000001-8C4E-4EB3-A1B4-4D897EB9F9CA}"/>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52.87</c:v>
                </c:pt>
                <c:pt idx="1">
                  <c:v>51.91</c:v>
                </c:pt>
                <c:pt idx="2">
                  <c:v>51.23</c:v>
                </c:pt>
                <c:pt idx="3">
                  <c:v>52.62</c:v>
                </c:pt>
                <c:pt idx="4">
                  <c:v>53.38</c:v>
                </c:pt>
              </c:numCache>
            </c:numRef>
          </c:val>
          <c:extLst>
            <c:ext xmlns:c16="http://schemas.microsoft.com/office/drawing/2014/chart" uri="{C3380CC4-5D6E-409C-BE32-E72D297353CC}">
              <c16:uniqueId val="{00000000-0CEE-46E6-8F64-487FE6F77F74}"/>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64.14</c:v>
                </c:pt>
                <c:pt idx="1">
                  <c:v>61.37</c:v>
                </c:pt>
                <c:pt idx="2">
                  <c:v>84.12</c:v>
                </c:pt>
                <c:pt idx="3">
                  <c:v>84.17</c:v>
                </c:pt>
                <c:pt idx="4">
                  <c:v>83.35</c:v>
                </c:pt>
              </c:numCache>
            </c:numRef>
          </c:val>
          <c:smooth val="0"/>
          <c:extLst>
            <c:ext xmlns:c16="http://schemas.microsoft.com/office/drawing/2014/chart" uri="{C3380CC4-5D6E-409C-BE32-E72D297353CC}">
              <c16:uniqueId val="{00000001-0CEE-46E6-8F64-487FE6F77F74}"/>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110.08</c:v>
                </c:pt>
                <c:pt idx="1">
                  <c:v>93.92</c:v>
                </c:pt>
                <c:pt idx="2">
                  <c:v>91.29</c:v>
                </c:pt>
                <c:pt idx="3">
                  <c:v>100.55</c:v>
                </c:pt>
                <c:pt idx="4">
                  <c:v>100.9</c:v>
                </c:pt>
              </c:numCache>
            </c:numRef>
          </c:val>
          <c:extLst>
            <c:ext xmlns:c16="http://schemas.microsoft.com/office/drawing/2014/chart" uri="{C3380CC4-5D6E-409C-BE32-E72D297353CC}">
              <c16:uniqueId val="{00000000-4C96-4EB5-8607-3EDFFD4885A6}"/>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C96-4EB5-8607-3EDFFD4885A6}"/>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CDA-4E9B-933A-E533D011BC67}"/>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CDA-4E9B-933A-E533D011BC67}"/>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F79-45C0-A135-E3A0BDA9FD69}"/>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F79-45C0-A135-E3A0BDA9FD69}"/>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5BD-48C5-94F5-6A91DA29D3CB}"/>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5BD-48C5-94F5-6A91DA29D3CB}"/>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43B-45D5-A116-99162D887541}"/>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43B-45D5-A116-99162D887541}"/>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formatCode="#,##0.00;&quot;△&quot;#,##0.00;&quot;-&quot;">
                  <c:v>1151.68</c:v>
                </c:pt>
                <c:pt idx="1">
                  <c:v>0</c:v>
                </c:pt>
                <c:pt idx="2">
                  <c:v>0</c:v>
                </c:pt>
                <c:pt idx="3">
                  <c:v>0</c:v>
                </c:pt>
                <c:pt idx="4">
                  <c:v>0</c:v>
                </c:pt>
              </c:numCache>
            </c:numRef>
          </c:val>
          <c:extLst>
            <c:ext xmlns:c16="http://schemas.microsoft.com/office/drawing/2014/chart" uri="{C3380CC4-5D6E-409C-BE32-E72D297353CC}">
              <c16:uniqueId val="{00000000-F6CC-4418-B990-B5C9BB7FEEA0}"/>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1696.96</c:v>
                </c:pt>
                <c:pt idx="1">
                  <c:v>1824.34</c:v>
                </c:pt>
                <c:pt idx="2">
                  <c:v>1047.6500000000001</c:v>
                </c:pt>
                <c:pt idx="3">
                  <c:v>1124.26</c:v>
                </c:pt>
                <c:pt idx="4">
                  <c:v>1048.23</c:v>
                </c:pt>
              </c:numCache>
            </c:numRef>
          </c:val>
          <c:smooth val="0"/>
          <c:extLst>
            <c:ext xmlns:c16="http://schemas.microsoft.com/office/drawing/2014/chart" uri="{C3380CC4-5D6E-409C-BE32-E72D297353CC}">
              <c16:uniqueId val="{00000001-F6CC-4418-B990-B5C9BB7FEEA0}"/>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34.36</c:v>
                </c:pt>
                <c:pt idx="1">
                  <c:v>44.41</c:v>
                </c:pt>
                <c:pt idx="2">
                  <c:v>79.25</c:v>
                </c:pt>
                <c:pt idx="3">
                  <c:v>68.44</c:v>
                </c:pt>
                <c:pt idx="4">
                  <c:v>56.05</c:v>
                </c:pt>
              </c:numCache>
            </c:numRef>
          </c:val>
          <c:extLst>
            <c:ext xmlns:c16="http://schemas.microsoft.com/office/drawing/2014/chart" uri="{C3380CC4-5D6E-409C-BE32-E72D297353CC}">
              <c16:uniqueId val="{00000000-9433-45EA-9D32-96BDCC04122B}"/>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47.23</c:v>
                </c:pt>
                <c:pt idx="1">
                  <c:v>54.16</c:v>
                </c:pt>
                <c:pt idx="2">
                  <c:v>74.040000000000006</c:v>
                </c:pt>
                <c:pt idx="3">
                  <c:v>80.58</c:v>
                </c:pt>
                <c:pt idx="4">
                  <c:v>78.92</c:v>
                </c:pt>
              </c:numCache>
            </c:numRef>
          </c:val>
          <c:smooth val="0"/>
          <c:extLst>
            <c:ext xmlns:c16="http://schemas.microsoft.com/office/drawing/2014/chart" uri="{C3380CC4-5D6E-409C-BE32-E72D297353CC}">
              <c16:uniqueId val="{00000001-9433-45EA-9D32-96BDCC04122B}"/>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380.57</c:v>
                </c:pt>
                <c:pt idx="1">
                  <c:v>297.73</c:v>
                </c:pt>
                <c:pt idx="2">
                  <c:v>154.06</c:v>
                </c:pt>
                <c:pt idx="3">
                  <c:v>183.1</c:v>
                </c:pt>
                <c:pt idx="4">
                  <c:v>226.53</c:v>
                </c:pt>
              </c:numCache>
            </c:numRef>
          </c:val>
          <c:extLst>
            <c:ext xmlns:c16="http://schemas.microsoft.com/office/drawing/2014/chart" uri="{C3380CC4-5D6E-409C-BE32-E72D297353CC}">
              <c16:uniqueId val="{00000000-40E4-48A7-A1E0-70B97C9C371F}"/>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351.41</c:v>
                </c:pt>
                <c:pt idx="1">
                  <c:v>307.56</c:v>
                </c:pt>
                <c:pt idx="2">
                  <c:v>235.61</c:v>
                </c:pt>
                <c:pt idx="3">
                  <c:v>216.21</c:v>
                </c:pt>
                <c:pt idx="4">
                  <c:v>220.31</c:v>
                </c:pt>
              </c:numCache>
            </c:numRef>
          </c:val>
          <c:smooth val="0"/>
          <c:extLst>
            <c:ext xmlns:c16="http://schemas.microsoft.com/office/drawing/2014/chart" uri="{C3380CC4-5D6E-409C-BE32-E72D297353CC}">
              <c16:uniqueId val="{00000001-40E4-48A7-A1E0-70B97C9C371F}"/>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A13" zoomScaleNormal="100" workbookViewId="0">
      <selection activeCell="BL45" sqref="BL45:BZ46"/>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2">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2">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3" t="str">
        <f>データ!H6</f>
        <v>静岡県　南伊豆町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2">
      <c r="A8" s="2"/>
      <c r="B8" s="48" t="str">
        <f>データ!I6</f>
        <v>法非適用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Cd2</v>
      </c>
      <c r="X8" s="48"/>
      <c r="Y8" s="48"/>
      <c r="Z8" s="48"/>
      <c r="AA8" s="48"/>
      <c r="AB8" s="48"/>
      <c r="AC8" s="48"/>
      <c r="AD8" s="49" t="str">
        <f>データ!$M$6</f>
        <v>非設置</v>
      </c>
      <c r="AE8" s="49"/>
      <c r="AF8" s="49"/>
      <c r="AG8" s="49"/>
      <c r="AH8" s="49"/>
      <c r="AI8" s="49"/>
      <c r="AJ8" s="49"/>
      <c r="AK8" s="3"/>
      <c r="AL8" s="50">
        <f>データ!S6</f>
        <v>8321</v>
      </c>
      <c r="AM8" s="50"/>
      <c r="AN8" s="50"/>
      <c r="AO8" s="50"/>
      <c r="AP8" s="50"/>
      <c r="AQ8" s="50"/>
      <c r="AR8" s="50"/>
      <c r="AS8" s="50"/>
      <c r="AT8" s="45">
        <f>データ!T6</f>
        <v>109.94</v>
      </c>
      <c r="AU8" s="45"/>
      <c r="AV8" s="45"/>
      <c r="AW8" s="45"/>
      <c r="AX8" s="45"/>
      <c r="AY8" s="45"/>
      <c r="AZ8" s="45"/>
      <c r="BA8" s="45"/>
      <c r="BB8" s="45">
        <f>データ!U6</f>
        <v>75.69</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2">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2">
      <c r="A10" s="2"/>
      <c r="B10" s="45" t="str">
        <f>データ!N6</f>
        <v>-</v>
      </c>
      <c r="C10" s="45"/>
      <c r="D10" s="45"/>
      <c r="E10" s="45"/>
      <c r="F10" s="45"/>
      <c r="G10" s="45"/>
      <c r="H10" s="45"/>
      <c r="I10" s="45" t="str">
        <f>データ!O6</f>
        <v>該当数値なし</v>
      </c>
      <c r="J10" s="45"/>
      <c r="K10" s="45"/>
      <c r="L10" s="45"/>
      <c r="M10" s="45"/>
      <c r="N10" s="45"/>
      <c r="O10" s="45"/>
      <c r="P10" s="45">
        <f>データ!P6</f>
        <v>27.39</v>
      </c>
      <c r="Q10" s="45"/>
      <c r="R10" s="45"/>
      <c r="S10" s="45"/>
      <c r="T10" s="45"/>
      <c r="U10" s="45"/>
      <c r="V10" s="45"/>
      <c r="W10" s="45">
        <f>データ!Q6</f>
        <v>93.8</v>
      </c>
      <c r="X10" s="45"/>
      <c r="Y10" s="45"/>
      <c r="Z10" s="45"/>
      <c r="AA10" s="45"/>
      <c r="AB10" s="45"/>
      <c r="AC10" s="45"/>
      <c r="AD10" s="50">
        <f>データ!R6</f>
        <v>2268</v>
      </c>
      <c r="AE10" s="50"/>
      <c r="AF10" s="50"/>
      <c r="AG10" s="50"/>
      <c r="AH10" s="50"/>
      <c r="AI10" s="50"/>
      <c r="AJ10" s="50"/>
      <c r="AK10" s="2"/>
      <c r="AL10" s="50">
        <f>データ!V6</f>
        <v>2265</v>
      </c>
      <c r="AM10" s="50"/>
      <c r="AN10" s="50"/>
      <c r="AO10" s="50"/>
      <c r="AP10" s="50"/>
      <c r="AQ10" s="50"/>
      <c r="AR10" s="50"/>
      <c r="AS10" s="50"/>
      <c r="AT10" s="45">
        <f>データ!W6</f>
        <v>1.19</v>
      </c>
      <c r="AU10" s="45"/>
      <c r="AV10" s="45"/>
      <c r="AW10" s="45"/>
      <c r="AX10" s="45"/>
      <c r="AY10" s="45"/>
      <c r="AZ10" s="45"/>
      <c r="BA10" s="45"/>
      <c r="BB10" s="45">
        <f>データ!X6</f>
        <v>1903.36</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2">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2">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5" t="s">
        <v>113</v>
      </c>
      <c r="BM16" s="76"/>
      <c r="BN16" s="76"/>
      <c r="BO16" s="76"/>
      <c r="BP16" s="76"/>
      <c r="BQ16" s="76"/>
      <c r="BR16" s="76"/>
      <c r="BS16" s="76"/>
      <c r="BT16" s="76"/>
      <c r="BU16" s="76"/>
      <c r="BV16" s="76"/>
      <c r="BW16" s="76"/>
      <c r="BX16" s="76"/>
      <c r="BY16" s="76"/>
      <c r="BZ16" s="77"/>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5"/>
      <c r="BM17" s="76"/>
      <c r="BN17" s="76"/>
      <c r="BO17" s="76"/>
      <c r="BP17" s="76"/>
      <c r="BQ17" s="76"/>
      <c r="BR17" s="76"/>
      <c r="BS17" s="76"/>
      <c r="BT17" s="76"/>
      <c r="BU17" s="76"/>
      <c r="BV17" s="76"/>
      <c r="BW17" s="76"/>
      <c r="BX17" s="76"/>
      <c r="BY17" s="76"/>
      <c r="BZ17" s="77"/>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5"/>
      <c r="BM18" s="76"/>
      <c r="BN18" s="76"/>
      <c r="BO18" s="76"/>
      <c r="BP18" s="76"/>
      <c r="BQ18" s="76"/>
      <c r="BR18" s="76"/>
      <c r="BS18" s="76"/>
      <c r="BT18" s="76"/>
      <c r="BU18" s="76"/>
      <c r="BV18" s="76"/>
      <c r="BW18" s="76"/>
      <c r="BX18" s="76"/>
      <c r="BY18" s="76"/>
      <c r="BZ18" s="77"/>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5"/>
      <c r="BM19" s="76"/>
      <c r="BN19" s="76"/>
      <c r="BO19" s="76"/>
      <c r="BP19" s="76"/>
      <c r="BQ19" s="76"/>
      <c r="BR19" s="76"/>
      <c r="BS19" s="76"/>
      <c r="BT19" s="76"/>
      <c r="BU19" s="76"/>
      <c r="BV19" s="76"/>
      <c r="BW19" s="76"/>
      <c r="BX19" s="76"/>
      <c r="BY19" s="76"/>
      <c r="BZ19" s="77"/>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5"/>
      <c r="BM20" s="76"/>
      <c r="BN20" s="76"/>
      <c r="BO20" s="76"/>
      <c r="BP20" s="76"/>
      <c r="BQ20" s="76"/>
      <c r="BR20" s="76"/>
      <c r="BS20" s="76"/>
      <c r="BT20" s="76"/>
      <c r="BU20" s="76"/>
      <c r="BV20" s="76"/>
      <c r="BW20" s="76"/>
      <c r="BX20" s="76"/>
      <c r="BY20" s="76"/>
      <c r="BZ20" s="77"/>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5"/>
      <c r="BM21" s="76"/>
      <c r="BN21" s="76"/>
      <c r="BO21" s="76"/>
      <c r="BP21" s="76"/>
      <c r="BQ21" s="76"/>
      <c r="BR21" s="76"/>
      <c r="BS21" s="76"/>
      <c r="BT21" s="76"/>
      <c r="BU21" s="76"/>
      <c r="BV21" s="76"/>
      <c r="BW21" s="76"/>
      <c r="BX21" s="76"/>
      <c r="BY21" s="76"/>
      <c r="BZ21" s="77"/>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5"/>
      <c r="BM22" s="76"/>
      <c r="BN22" s="76"/>
      <c r="BO22" s="76"/>
      <c r="BP22" s="76"/>
      <c r="BQ22" s="76"/>
      <c r="BR22" s="76"/>
      <c r="BS22" s="76"/>
      <c r="BT22" s="76"/>
      <c r="BU22" s="76"/>
      <c r="BV22" s="76"/>
      <c r="BW22" s="76"/>
      <c r="BX22" s="76"/>
      <c r="BY22" s="76"/>
      <c r="BZ22" s="77"/>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5"/>
      <c r="BM23" s="76"/>
      <c r="BN23" s="76"/>
      <c r="BO23" s="76"/>
      <c r="BP23" s="76"/>
      <c r="BQ23" s="76"/>
      <c r="BR23" s="76"/>
      <c r="BS23" s="76"/>
      <c r="BT23" s="76"/>
      <c r="BU23" s="76"/>
      <c r="BV23" s="76"/>
      <c r="BW23" s="76"/>
      <c r="BX23" s="76"/>
      <c r="BY23" s="76"/>
      <c r="BZ23" s="77"/>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5"/>
      <c r="BM24" s="76"/>
      <c r="BN24" s="76"/>
      <c r="BO24" s="76"/>
      <c r="BP24" s="76"/>
      <c r="BQ24" s="76"/>
      <c r="BR24" s="76"/>
      <c r="BS24" s="76"/>
      <c r="BT24" s="76"/>
      <c r="BU24" s="76"/>
      <c r="BV24" s="76"/>
      <c r="BW24" s="76"/>
      <c r="BX24" s="76"/>
      <c r="BY24" s="76"/>
      <c r="BZ24" s="77"/>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5"/>
      <c r="BM25" s="76"/>
      <c r="BN25" s="76"/>
      <c r="BO25" s="76"/>
      <c r="BP25" s="76"/>
      <c r="BQ25" s="76"/>
      <c r="BR25" s="76"/>
      <c r="BS25" s="76"/>
      <c r="BT25" s="76"/>
      <c r="BU25" s="76"/>
      <c r="BV25" s="76"/>
      <c r="BW25" s="76"/>
      <c r="BX25" s="76"/>
      <c r="BY25" s="76"/>
      <c r="BZ25" s="77"/>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5"/>
      <c r="BM26" s="76"/>
      <c r="BN26" s="76"/>
      <c r="BO26" s="76"/>
      <c r="BP26" s="76"/>
      <c r="BQ26" s="76"/>
      <c r="BR26" s="76"/>
      <c r="BS26" s="76"/>
      <c r="BT26" s="76"/>
      <c r="BU26" s="76"/>
      <c r="BV26" s="76"/>
      <c r="BW26" s="76"/>
      <c r="BX26" s="76"/>
      <c r="BY26" s="76"/>
      <c r="BZ26" s="77"/>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5"/>
      <c r="BM27" s="76"/>
      <c r="BN27" s="76"/>
      <c r="BO27" s="76"/>
      <c r="BP27" s="76"/>
      <c r="BQ27" s="76"/>
      <c r="BR27" s="76"/>
      <c r="BS27" s="76"/>
      <c r="BT27" s="76"/>
      <c r="BU27" s="76"/>
      <c r="BV27" s="76"/>
      <c r="BW27" s="76"/>
      <c r="BX27" s="76"/>
      <c r="BY27" s="76"/>
      <c r="BZ27" s="77"/>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5"/>
      <c r="BM28" s="76"/>
      <c r="BN28" s="76"/>
      <c r="BO28" s="76"/>
      <c r="BP28" s="76"/>
      <c r="BQ28" s="76"/>
      <c r="BR28" s="76"/>
      <c r="BS28" s="76"/>
      <c r="BT28" s="76"/>
      <c r="BU28" s="76"/>
      <c r="BV28" s="76"/>
      <c r="BW28" s="76"/>
      <c r="BX28" s="76"/>
      <c r="BY28" s="76"/>
      <c r="BZ28" s="77"/>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5"/>
      <c r="BM29" s="76"/>
      <c r="BN29" s="76"/>
      <c r="BO29" s="76"/>
      <c r="BP29" s="76"/>
      <c r="BQ29" s="76"/>
      <c r="BR29" s="76"/>
      <c r="BS29" s="76"/>
      <c r="BT29" s="76"/>
      <c r="BU29" s="76"/>
      <c r="BV29" s="76"/>
      <c r="BW29" s="76"/>
      <c r="BX29" s="76"/>
      <c r="BY29" s="76"/>
      <c r="BZ29" s="77"/>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5"/>
      <c r="BM30" s="76"/>
      <c r="BN30" s="76"/>
      <c r="BO30" s="76"/>
      <c r="BP30" s="76"/>
      <c r="BQ30" s="76"/>
      <c r="BR30" s="76"/>
      <c r="BS30" s="76"/>
      <c r="BT30" s="76"/>
      <c r="BU30" s="76"/>
      <c r="BV30" s="76"/>
      <c r="BW30" s="76"/>
      <c r="BX30" s="76"/>
      <c r="BY30" s="76"/>
      <c r="BZ30" s="77"/>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5"/>
      <c r="BM31" s="76"/>
      <c r="BN31" s="76"/>
      <c r="BO31" s="76"/>
      <c r="BP31" s="76"/>
      <c r="BQ31" s="76"/>
      <c r="BR31" s="76"/>
      <c r="BS31" s="76"/>
      <c r="BT31" s="76"/>
      <c r="BU31" s="76"/>
      <c r="BV31" s="76"/>
      <c r="BW31" s="76"/>
      <c r="BX31" s="76"/>
      <c r="BY31" s="76"/>
      <c r="BZ31" s="77"/>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5"/>
      <c r="BM32" s="76"/>
      <c r="BN32" s="76"/>
      <c r="BO32" s="76"/>
      <c r="BP32" s="76"/>
      <c r="BQ32" s="76"/>
      <c r="BR32" s="76"/>
      <c r="BS32" s="76"/>
      <c r="BT32" s="76"/>
      <c r="BU32" s="76"/>
      <c r="BV32" s="76"/>
      <c r="BW32" s="76"/>
      <c r="BX32" s="76"/>
      <c r="BY32" s="76"/>
      <c r="BZ32" s="77"/>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5"/>
      <c r="BM33" s="76"/>
      <c r="BN33" s="76"/>
      <c r="BO33" s="76"/>
      <c r="BP33" s="76"/>
      <c r="BQ33" s="76"/>
      <c r="BR33" s="76"/>
      <c r="BS33" s="76"/>
      <c r="BT33" s="76"/>
      <c r="BU33" s="76"/>
      <c r="BV33" s="76"/>
      <c r="BW33" s="76"/>
      <c r="BX33" s="76"/>
      <c r="BY33" s="76"/>
      <c r="BZ33" s="77"/>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5"/>
      <c r="BM34" s="76"/>
      <c r="BN34" s="76"/>
      <c r="BO34" s="76"/>
      <c r="BP34" s="76"/>
      <c r="BQ34" s="76"/>
      <c r="BR34" s="76"/>
      <c r="BS34" s="76"/>
      <c r="BT34" s="76"/>
      <c r="BU34" s="76"/>
      <c r="BV34" s="76"/>
      <c r="BW34" s="76"/>
      <c r="BX34" s="76"/>
      <c r="BY34" s="76"/>
      <c r="BZ34" s="77"/>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5"/>
      <c r="BM35" s="76"/>
      <c r="BN35" s="76"/>
      <c r="BO35" s="76"/>
      <c r="BP35" s="76"/>
      <c r="BQ35" s="76"/>
      <c r="BR35" s="76"/>
      <c r="BS35" s="76"/>
      <c r="BT35" s="76"/>
      <c r="BU35" s="76"/>
      <c r="BV35" s="76"/>
      <c r="BW35" s="76"/>
      <c r="BX35" s="76"/>
      <c r="BY35" s="76"/>
      <c r="BZ35" s="77"/>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5"/>
      <c r="BM36" s="76"/>
      <c r="BN36" s="76"/>
      <c r="BO36" s="76"/>
      <c r="BP36" s="76"/>
      <c r="BQ36" s="76"/>
      <c r="BR36" s="76"/>
      <c r="BS36" s="76"/>
      <c r="BT36" s="76"/>
      <c r="BU36" s="76"/>
      <c r="BV36" s="76"/>
      <c r="BW36" s="76"/>
      <c r="BX36" s="76"/>
      <c r="BY36" s="76"/>
      <c r="BZ36" s="77"/>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5"/>
      <c r="BM37" s="76"/>
      <c r="BN37" s="76"/>
      <c r="BO37" s="76"/>
      <c r="BP37" s="76"/>
      <c r="BQ37" s="76"/>
      <c r="BR37" s="76"/>
      <c r="BS37" s="76"/>
      <c r="BT37" s="76"/>
      <c r="BU37" s="76"/>
      <c r="BV37" s="76"/>
      <c r="BW37" s="76"/>
      <c r="BX37" s="76"/>
      <c r="BY37" s="76"/>
      <c r="BZ37" s="77"/>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5"/>
      <c r="BM38" s="76"/>
      <c r="BN38" s="76"/>
      <c r="BO38" s="76"/>
      <c r="BP38" s="76"/>
      <c r="BQ38" s="76"/>
      <c r="BR38" s="76"/>
      <c r="BS38" s="76"/>
      <c r="BT38" s="76"/>
      <c r="BU38" s="76"/>
      <c r="BV38" s="76"/>
      <c r="BW38" s="76"/>
      <c r="BX38" s="76"/>
      <c r="BY38" s="76"/>
      <c r="BZ38" s="77"/>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5"/>
      <c r="BM39" s="76"/>
      <c r="BN39" s="76"/>
      <c r="BO39" s="76"/>
      <c r="BP39" s="76"/>
      <c r="BQ39" s="76"/>
      <c r="BR39" s="76"/>
      <c r="BS39" s="76"/>
      <c r="BT39" s="76"/>
      <c r="BU39" s="76"/>
      <c r="BV39" s="76"/>
      <c r="BW39" s="76"/>
      <c r="BX39" s="76"/>
      <c r="BY39" s="76"/>
      <c r="BZ39" s="77"/>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5"/>
      <c r="BM40" s="76"/>
      <c r="BN40" s="76"/>
      <c r="BO40" s="76"/>
      <c r="BP40" s="76"/>
      <c r="BQ40" s="76"/>
      <c r="BR40" s="76"/>
      <c r="BS40" s="76"/>
      <c r="BT40" s="76"/>
      <c r="BU40" s="76"/>
      <c r="BV40" s="76"/>
      <c r="BW40" s="76"/>
      <c r="BX40" s="76"/>
      <c r="BY40" s="76"/>
      <c r="BZ40" s="77"/>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5"/>
      <c r="BM41" s="76"/>
      <c r="BN41" s="76"/>
      <c r="BO41" s="76"/>
      <c r="BP41" s="76"/>
      <c r="BQ41" s="76"/>
      <c r="BR41" s="76"/>
      <c r="BS41" s="76"/>
      <c r="BT41" s="76"/>
      <c r="BU41" s="76"/>
      <c r="BV41" s="76"/>
      <c r="BW41" s="76"/>
      <c r="BX41" s="76"/>
      <c r="BY41" s="76"/>
      <c r="BZ41" s="77"/>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5"/>
      <c r="BM42" s="76"/>
      <c r="BN42" s="76"/>
      <c r="BO42" s="76"/>
      <c r="BP42" s="76"/>
      <c r="BQ42" s="76"/>
      <c r="BR42" s="76"/>
      <c r="BS42" s="76"/>
      <c r="BT42" s="76"/>
      <c r="BU42" s="76"/>
      <c r="BV42" s="76"/>
      <c r="BW42" s="76"/>
      <c r="BX42" s="76"/>
      <c r="BY42" s="76"/>
      <c r="BZ42" s="77"/>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5"/>
      <c r="BM43" s="76"/>
      <c r="BN43" s="76"/>
      <c r="BO43" s="76"/>
      <c r="BP43" s="76"/>
      <c r="BQ43" s="76"/>
      <c r="BR43" s="76"/>
      <c r="BS43" s="76"/>
      <c r="BT43" s="76"/>
      <c r="BU43" s="76"/>
      <c r="BV43" s="76"/>
      <c r="BW43" s="76"/>
      <c r="BX43" s="76"/>
      <c r="BY43" s="76"/>
      <c r="BZ43" s="77"/>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8"/>
      <c r="BM44" s="79"/>
      <c r="BN44" s="79"/>
      <c r="BO44" s="79"/>
      <c r="BP44" s="79"/>
      <c r="BQ44" s="79"/>
      <c r="BR44" s="79"/>
      <c r="BS44" s="79"/>
      <c r="BT44" s="79"/>
      <c r="BU44" s="79"/>
      <c r="BV44" s="79"/>
      <c r="BW44" s="79"/>
      <c r="BX44" s="79"/>
      <c r="BY44" s="79"/>
      <c r="BZ44" s="80"/>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111</v>
      </c>
      <c r="BM47" s="54"/>
      <c r="BN47" s="54"/>
      <c r="BO47" s="54"/>
      <c r="BP47" s="54"/>
      <c r="BQ47" s="54"/>
      <c r="BR47" s="54"/>
      <c r="BS47" s="54"/>
      <c r="BT47" s="54"/>
      <c r="BU47" s="54"/>
      <c r="BV47" s="54"/>
      <c r="BW47" s="54"/>
      <c r="BX47" s="54"/>
      <c r="BY47" s="54"/>
      <c r="BZ47" s="55"/>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2">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2">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112</v>
      </c>
      <c r="BM66" s="54"/>
      <c r="BN66" s="54"/>
      <c r="BO66" s="54"/>
      <c r="BP66" s="54"/>
      <c r="BQ66" s="54"/>
      <c r="BR66" s="54"/>
      <c r="BS66" s="54"/>
      <c r="BT66" s="54"/>
      <c r="BU66" s="54"/>
      <c r="BV66" s="54"/>
      <c r="BW66" s="54"/>
      <c r="BX66" s="54"/>
      <c r="BY66" s="54"/>
      <c r="BZ66" s="55"/>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2">
      <c r="C83" s="2" t="s">
        <v>30</v>
      </c>
    </row>
    <row r="84" spans="1:78" x14ac:dyDescent="0.2">
      <c r="C84" s="2"/>
    </row>
    <row r="85" spans="1:78" hidden="1" x14ac:dyDescent="0.2">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2">
      <c r="B86" s="26"/>
      <c r="C86" s="26"/>
      <c r="D86" s="26"/>
      <c r="E86" s="26" t="str">
        <f>データ!AI6</f>
        <v/>
      </c>
      <c r="F86" s="26" t="s">
        <v>43</v>
      </c>
      <c r="G86" s="26" t="s">
        <v>44</v>
      </c>
      <c r="H86" s="26" t="str">
        <f>データ!BP6</f>
        <v>【682.78】</v>
      </c>
      <c r="I86" s="26" t="str">
        <f>データ!CA6</f>
        <v>【100.91】</v>
      </c>
      <c r="J86" s="26" t="str">
        <f>データ!CL6</f>
        <v>【136.86】</v>
      </c>
      <c r="K86" s="26" t="str">
        <f>データ!CW6</f>
        <v>【58.98】</v>
      </c>
      <c r="L86" s="26" t="str">
        <f>データ!DH6</f>
        <v>【95.20】</v>
      </c>
      <c r="M86" s="26" t="s">
        <v>43</v>
      </c>
      <c r="N86" s="26" t="s">
        <v>43</v>
      </c>
      <c r="O86" s="26" t="str">
        <f>データ!EO6</f>
        <v>【0.23】</v>
      </c>
    </row>
  </sheetData>
  <sheetProtection algorithmName="SHA-512" hashValue="vE/LNUUQFHz8pBI6wUOgIQEkaxTiSuuDRuVJqqaFiPRHFYzlNSfmLNb7seHLWp/0qsy48EJxqUD1VC0jwuP/qg==" saltValue="QWo1AB6auz9G1Gyt85p3O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0"/>
  <sheetViews>
    <sheetView showGridLines="0" workbookViewId="0"/>
  </sheetViews>
  <sheetFormatPr defaultRowHeight="13.2" x14ac:dyDescent="0.2"/>
  <cols>
    <col min="2" max="144" width="11.88671875" customWidth="1"/>
  </cols>
  <sheetData>
    <row r="1" spans="1:145" x14ac:dyDescent="0.2">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2">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2">
      <c r="A3" s="28" t="s">
        <v>47</v>
      </c>
      <c r="B3" s="29" t="s">
        <v>48</v>
      </c>
      <c r="C3" s="29" t="s">
        <v>49</v>
      </c>
      <c r="D3" s="29" t="s">
        <v>50</v>
      </c>
      <c r="E3" s="29" t="s">
        <v>51</v>
      </c>
      <c r="F3" s="29" t="s">
        <v>52</v>
      </c>
      <c r="G3" s="29" t="s">
        <v>53</v>
      </c>
      <c r="H3" s="82" t="s">
        <v>54</v>
      </c>
      <c r="I3" s="83"/>
      <c r="J3" s="83"/>
      <c r="K3" s="83"/>
      <c r="L3" s="83"/>
      <c r="M3" s="83"/>
      <c r="N3" s="83"/>
      <c r="O3" s="83"/>
      <c r="P3" s="83"/>
      <c r="Q3" s="83"/>
      <c r="R3" s="83"/>
      <c r="S3" s="83"/>
      <c r="T3" s="83"/>
      <c r="U3" s="83"/>
      <c r="V3" s="83"/>
      <c r="W3" s="83"/>
      <c r="X3" s="84"/>
      <c r="Y3" s="88" t="s">
        <v>55</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56</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5" x14ac:dyDescent="0.2">
      <c r="A4" s="28" t="s">
        <v>57</v>
      </c>
      <c r="B4" s="30"/>
      <c r="C4" s="30"/>
      <c r="D4" s="30"/>
      <c r="E4" s="30"/>
      <c r="F4" s="30"/>
      <c r="G4" s="30"/>
      <c r="H4" s="85"/>
      <c r="I4" s="86"/>
      <c r="J4" s="86"/>
      <c r="K4" s="86"/>
      <c r="L4" s="86"/>
      <c r="M4" s="86"/>
      <c r="N4" s="86"/>
      <c r="O4" s="86"/>
      <c r="P4" s="86"/>
      <c r="Q4" s="86"/>
      <c r="R4" s="86"/>
      <c r="S4" s="86"/>
      <c r="T4" s="86"/>
      <c r="U4" s="86"/>
      <c r="V4" s="86"/>
      <c r="W4" s="86"/>
      <c r="X4" s="87"/>
      <c r="Y4" s="81" t="s">
        <v>58</v>
      </c>
      <c r="Z4" s="81"/>
      <c r="AA4" s="81"/>
      <c r="AB4" s="81"/>
      <c r="AC4" s="81"/>
      <c r="AD4" s="81"/>
      <c r="AE4" s="81"/>
      <c r="AF4" s="81"/>
      <c r="AG4" s="81"/>
      <c r="AH4" s="81"/>
      <c r="AI4" s="81"/>
      <c r="AJ4" s="81" t="s">
        <v>59</v>
      </c>
      <c r="AK4" s="81"/>
      <c r="AL4" s="81"/>
      <c r="AM4" s="81"/>
      <c r="AN4" s="81"/>
      <c r="AO4" s="81"/>
      <c r="AP4" s="81"/>
      <c r="AQ4" s="81"/>
      <c r="AR4" s="81"/>
      <c r="AS4" s="81"/>
      <c r="AT4" s="81"/>
      <c r="AU4" s="81" t="s">
        <v>60</v>
      </c>
      <c r="AV4" s="81"/>
      <c r="AW4" s="81"/>
      <c r="AX4" s="81"/>
      <c r="AY4" s="81"/>
      <c r="AZ4" s="81"/>
      <c r="BA4" s="81"/>
      <c r="BB4" s="81"/>
      <c r="BC4" s="81"/>
      <c r="BD4" s="81"/>
      <c r="BE4" s="81"/>
      <c r="BF4" s="81" t="s">
        <v>61</v>
      </c>
      <c r="BG4" s="81"/>
      <c r="BH4" s="81"/>
      <c r="BI4" s="81"/>
      <c r="BJ4" s="81"/>
      <c r="BK4" s="81"/>
      <c r="BL4" s="81"/>
      <c r="BM4" s="81"/>
      <c r="BN4" s="81"/>
      <c r="BO4" s="81"/>
      <c r="BP4" s="81"/>
      <c r="BQ4" s="81" t="s">
        <v>62</v>
      </c>
      <c r="BR4" s="81"/>
      <c r="BS4" s="81"/>
      <c r="BT4" s="81"/>
      <c r="BU4" s="81"/>
      <c r="BV4" s="81"/>
      <c r="BW4" s="81"/>
      <c r="BX4" s="81"/>
      <c r="BY4" s="81"/>
      <c r="BZ4" s="81"/>
      <c r="CA4" s="81"/>
      <c r="CB4" s="81" t="s">
        <v>63</v>
      </c>
      <c r="CC4" s="81"/>
      <c r="CD4" s="81"/>
      <c r="CE4" s="81"/>
      <c r="CF4" s="81"/>
      <c r="CG4" s="81"/>
      <c r="CH4" s="81"/>
      <c r="CI4" s="81"/>
      <c r="CJ4" s="81"/>
      <c r="CK4" s="81"/>
      <c r="CL4" s="81"/>
      <c r="CM4" s="81" t="s">
        <v>64</v>
      </c>
      <c r="CN4" s="81"/>
      <c r="CO4" s="81"/>
      <c r="CP4" s="81"/>
      <c r="CQ4" s="81"/>
      <c r="CR4" s="81"/>
      <c r="CS4" s="81"/>
      <c r="CT4" s="81"/>
      <c r="CU4" s="81"/>
      <c r="CV4" s="81"/>
      <c r="CW4" s="81"/>
      <c r="CX4" s="81" t="s">
        <v>65</v>
      </c>
      <c r="CY4" s="81"/>
      <c r="CZ4" s="81"/>
      <c r="DA4" s="81"/>
      <c r="DB4" s="81"/>
      <c r="DC4" s="81"/>
      <c r="DD4" s="81"/>
      <c r="DE4" s="81"/>
      <c r="DF4" s="81"/>
      <c r="DG4" s="81"/>
      <c r="DH4" s="81"/>
      <c r="DI4" s="81" t="s">
        <v>66</v>
      </c>
      <c r="DJ4" s="81"/>
      <c r="DK4" s="81"/>
      <c r="DL4" s="81"/>
      <c r="DM4" s="81"/>
      <c r="DN4" s="81"/>
      <c r="DO4" s="81"/>
      <c r="DP4" s="81"/>
      <c r="DQ4" s="81"/>
      <c r="DR4" s="81"/>
      <c r="DS4" s="81"/>
      <c r="DT4" s="81" t="s">
        <v>67</v>
      </c>
      <c r="DU4" s="81"/>
      <c r="DV4" s="81"/>
      <c r="DW4" s="81"/>
      <c r="DX4" s="81"/>
      <c r="DY4" s="81"/>
      <c r="DZ4" s="81"/>
      <c r="EA4" s="81"/>
      <c r="EB4" s="81"/>
      <c r="EC4" s="81"/>
      <c r="ED4" s="81"/>
      <c r="EE4" s="81" t="s">
        <v>68</v>
      </c>
      <c r="EF4" s="81"/>
      <c r="EG4" s="81"/>
      <c r="EH4" s="81"/>
      <c r="EI4" s="81"/>
      <c r="EJ4" s="81"/>
      <c r="EK4" s="81"/>
      <c r="EL4" s="81"/>
      <c r="EM4" s="81"/>
      <c r="EN4" s="81"/>
      <c r="EO4" s="81"/>
    </row>
    <row r="5" spans="1:145" x14ac:dyDescent="0.2">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2">
      <c r="A6" s="28" t="s">
        <v>97</v>
      </c>
      <c r="B6" s="33">
        <f>B7</f>
        <v>2018</v>
      </c>
      <c r="C6" s="33">
        <f t="shared" ref="C6:X6" si="3">C7</f>
        <v>223042</v>
      </c>
      <c r="D6" s="33">
        <f t="shared" si="3"/>
        <v>47</v>
      </c>
      <c r="E6" s="33">
        <f t="shared" si="3"/>
        <v>17</v>
      </c>
      <c r="F6" s="33">
        <f t="shared" si="3"/>
        <v>1</v>
      </c>
      <c r="G6" s="33">
        <f t="shared" si="3"/>
        <v>0</v>
      </c>
      <c r="H6" s="33" t="str">
        <f t="shared" si="3"/>
        <v>静岡県　南伊豆町</v>
      </c>
      <c r="I6" s="33" t="str">
        <f t="shared" si="3"/>
        <v>法非適用</v>
      </c>
      <c r="J6" s="33" t="str">
        <f t="shared" si="3"/>
        <v>下水道事業</v>
      </c>
      <c r="K6" s="33" t="str">
        <f t="shared" si="3"/>
        <v>公共下水道</v>
      </c>
      <c r="L6" s="33" t="str">
        <f t="shared" si="3"/>
        <v>Cd2</v>
      </c>
      <c r="M6" s="33" t="str">
        <f t="shared" si="3"/>
        <v>非設置</v>
      </c>
      <c r="N6" s="34" t="str">
        <f t="shared" si="3"/>
        <v>-</v>
      </c>
      <c r="O6" s="34" t="str">
        <f t="shared" si="3"/>
        <v>該当数値なし</v>
      </c>
      <c r="P6" s="34">
        <f t="shared" si="3"/>
        <v>27.39</v>
      </c>
      <c r="Q6" s="34">
        <f t="shared" si="3"/>
        <v>93.8</v>
      </c>
      <c r="R6" s="34">
        <f t="shared" si="3"/>
        <v>2268</v>
      </c>
      <c r="S6" s="34">
        <f t="shared" si="3"/>
        <v>8321</v>
      </c>
      <c r="T6" s="34">
        <f t="shared" si="3"/>
        <v>109.94</v>
      </c>
      <c r="U6" s="34">
        <f t="shared" si="3"/>
        <v>75.69</v>
      </c>
      <c r="V6" s="34">
        <f t="shared" si="3"/>
        <v>2265</v>
      </c>
      <c r="W6" s="34">
        <f t="shared" si="3"/>
        <v>1.19</v>
      </c>
      <c r="X6" s="34">
        <f t="shared" si="3"/>
        <v>1903.36</v>
      </c>
      <c r="Y6" s="35">
        <f>IF(Y7="",NA(),Y7)</f>
        <v>110.08</v>
      </c>
      <c r="Z6" s="35">
        <f t="shared" ref="Z6:AH6" si="4">IF(Z7="",NA(),Z7)</f>
        <v>93.92</v>
      </c>
      <c r="AA6" s="35">
        <f t="shared" si="4"/>
        <v>91.29</v>
      </c>
      <c r="AB6" s="35">
        <f t="shared" si="4"/>
        <v>100.55</v>
      </c>
      <c r="AC6" s="35">
        <f t="shared" si="4"/>
        <v>100.9</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1151.68</v>
      </c>
      <c r="BG6" s="34">
        <f t="shared" ref="BG6:BO6" si="7">IF(BG7="",NA(),BG7)</f>
        <v>0</v>
      </c>
      <c r="BH6" s="34">
        <f t="shared" si="7"/>
        <v>0</v>
      </c>
      <c r="BI6" s="34">
        <f t="shared" si="7"/>
        <v>0</v>
      </c>
      <c r="BJ6" s="34">
        <f t="shared" si="7"/>
        <v>0</v>
      </c>
      <c r="BK6" s="35">
        <f t="shared" si="7"/>
        <v>1696.96</v>
      </c>
      <c r="BL6" s="35">
        <f t="shared" si="7"/>
        <v>1824.34</v>
      </c>
      <c r="BM6" s="35">
        <f t="shared" si="7"/>
        <v>1047.6500000000001</v>
      </c>
      <c r="BN6" s="35">
        <f t="shared" si="7"/>
        <v>1124.26</v>
      </c>
      <c r="BO6" s="35">
        <f t="shared" si="7"/>
        <v>1048.23</v>
      </c>
      <c r="BP6" s="34" t="str">
        <f>IF(BP7="","",IF(BP7="-","【-】","【"&amp;SUBSTITUTE(TEXT(BP7,"#,##0.00"),"-","△")&amp;"】"))</f>
        <v>【682.78】</v>
      </c>
      <c r="BQ6" s="35">
        <f>IF(BQ7="",NA(),BQ7)</f>
        <v>34.36</v>
      </c>
      <c r="BR6" s="35">
        <f t="shared" ref="BR6:BZ6" si="8">IF(BR7="",NA(),BR7)</f>
        <v>44.41</v>
      </c>
      <c r="BS6" s="35">
        <f t="shared" si="8"/>
        <v>79.25</v>
      </c>
      <c r="BT6" s="35">
        <f t="shared" si="8"/>
        <v>68.44</v>
      </c>
      <c r="BU6" s="35">
        <f t="shared" si="8"/>
        <v>56.05</v>
      </c>
      <c r="BV6" s="35">
        <f t="shared" si="8"/>
        <v>47.23</v>
      </c>
      <c r="BW6" s="35">
        <f t="shared" si="8"/>
        <v>54.16</v>
      </c>
      <c r="BX6" s="35">
        <f t="shared" si="8"/>
        <v>74.040000000000006</v>
      </c>
      <c r="BY6" s="35">
        <f t="shared" si="8"/>
        <v>80.58</v>
      </c>
      <c r="BZ6" s="35">
        <f t="shared" si="8"/>
        <v>78.92</v>
      </c>
      <c r="CA6" s="34" t="str">
        <f>IF(CA7="","",IF(CA7="-","【-】","【"&amp;SUBSTITUTE(TEXT(CA7,"#,##0.00"),"-","△")&amp;"】"))</f>
        <v>【100.91】</v>
      </c>
      <c r="CB6" s="35">
        <f>IF(CB7="",NA(),CB7)</f>
        <v>380.57</v>
      </c>
      <c r="CC6" s="35">
        <f t="shared" ref="CC6:CK6" si="9">IF(CC7="",NA(),CC7)</f>
        <v>297.73</v>
      </c>
      <c r="CD6" s="35">
        <f t="shared" si="9"/>
        <v>154.06</v>
      </c>
      <c r="CE6" s="35">
        <f t="shared" si="9"/>
        <v>183.1</v>
      </c>
      <c r="CF6" s="35">
        <f t="shared" si="9"/>
        <v>226.53</v>
      </c>
      <c r="CG6" s="35">
        <f t="shared" si="9"/>
        <v>351.41</v>
      </c>
      <c r="CH6" s="35">
        <f t="shared" si="9"/>
        <v>307.56</v>
      </c>
      <c r="CI6" s="35">
        <f t="shared" si="9"/>
        <v>235.61</v>
      </c>
      <c r="CJ6" s="35">
        <f t="shared" si="9"/>
        <v>216.21</v>
      </c>
      <c r="CK6" s="35">
        <f t="shared" si="9"/>
        <v>220.31</v>
      </c>
      <c r="CL6" s="34" t="str">
        <f>IF(CL7="","",IF(CL7="-","【-】","【"&amp;SUBSTITUTE(TEXT(CL7,"#,##0.00"),"-","△")&amp;"】"))</f>
        <v>【136.86】</v>
      </c>
      <c r="CM6" s="35">
        <f>IF(CM7="",NA(),CM7)</f>
        <v>33.799999999999997</v>
      </c>
      <c r="CN6" s="35">
        <f t="shared" ref="CN6:CV6" si="10">IF(CN7="",NA(),CN7)</f>
        <v>34.64</v>
      </c>
      <c r="CO6" s="35">
        <f t="shared" si="10"/>
        <v>55.05</v>
      </c>
      <c r="CP6" s="35">
        <f t="shared" si="10"/>
        <v>53.54</v>
      </c>
      <c r="CQ6" s="35">
        <f t="shared" si="10"/>
        <v>53.44</v>
      </c>
      <c r="CR6" s="35">
        <f t="shared" si="10"/>
        <v>43.53</v>
      </c>
      <c r="CS6" s="35">
        <f t="shared" si="10"/>
        <v>39.869999999999997</v>
      </c>
      <c r="CT6" s="35">
        <f t="shared" si="10"/>
        <v>49.25</v>
      </c>
      <c r="CU6" s="35">
        <f t="shared" si="10"/>
        <v>50.24</v>
      </c>
      <c r="CV6" s="35">
        <f t="shared" si="10"/>
        <v>49.68</v>
      </c>
      <c r="CW6" s="34" t="str">
        <f>IF(CW7="","",IF(CW7="-","【-】","【"&amp;SUBSTITUTE(TEXT(CW7,"#,##0.00"),"-","△")&amp;"】"))</f>
        <v>【58.98】</v>
      </c>
      <c r="CX6" s="35">
        <f>IF(CX7="",NA(),CX7)</f>
        <v>52.87</v>
      </c>
      <c r="CY6" s="35">
        <f t="shared" ref="CY6:DG6" si="11">IF(CY7="",NA(),CY7)</f>
        <v>51.91</v>
      </c>
      <c r="CZ6" s="35">
        <f t="shared" si="11"/>
        <v>51.23</v>
      </c>
      <c r="DA6" s="35">
        <f t="shared" si="11"/>
        <v>52.62</v>
      </c>
      <c r="DB6" s="35">
        <f t="shared" si="11"/>
        <v>53.38</v>
      </c>
      <c r="DC6" s="35">
        <f t="shared" si="11"/>
        <v>64.14</v>
      </c>
      <c r="DD6" s="35">
        <f t="shared" si="11"/>
        <v>61.37</v>
      </c>
      <c r="DE6" s="35">
        <f t="shared" si="11"/>
        <v>84.12</v>
      </c>
      <c r="DF6" s="35">
        <f t="shared" si="11"/>
        <v>84.17</v>
      </c>
      <c r="DG6" s="35">
        <f t="shared" si="11"/>
        <v>83.35</v>
      </c>
      <c r="DH6" s="34" t="str">
        <f>IF(DH7="","",IF(DH7="-","【-】","【"&amp;SUBSTITUTE(TEXT(DH7,"#,##0.00"),"-","△")&amp;"】"))</f>
        <v>【95.20】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f>IF(EE7="",NA(),EE7)</f>
        <v>0.57999999999999996</v>
      </c>
      <c r="EF6" s="34">
        <f t="shared" ref="EF6:EN6" si="14">IF(EF7="",NA(),EF7)</f>
        <v>0</v>
      </c>
      <c r="EG6" s="34">
        <f t="shared" si="14"/>
        <v>0</v>
      </c>
      <c r="EH6" s="34">
        <f t="shared" si="14"/>
        <v>0</v>
      </c>
      <c r="EI6" s="34">
        <f t="shared" si="14"/>
        <v>0</v>
      </c>
      <c r="EJ6" s="35">
        <f t="shared" si="14"/>
        <v>0.17</v>
      </c>
      <c r="EK6" s="35">
        <f t="shared" si="14"/>
        <v>0.2</v>
      </c>
      <c r="EL6" s="35">
        <f t="shared" si="14"/>
        <v>0.1</v>
      </c>
      <c r="EM6" s="35">
        <f t="shared" si="14"/>
        <v>0.13</v>
      </c>
      <c r="EN6" s="35">
        <f t="shared" si="14"/>
        <v>0.12</v>
      </c>
      <c r="EO6" s="34" t="str">
        <f>IF(EO7="","",IF(EO7="-","【-】","【"&amp;SUBSTITUTE(TEXT(EO7,"#,##0.00"),"-","△")&amp;"】"))</f>
        <v>【0.23】</v>
      </c>
    </row>
    <row r="7" spans="1:145" s="36" customFormat="1" x14ac:dyDescent="0.2">
      <c r="A7" s="28"/>
      <c r="B7" s="37">
        <v>2018</v>
      </c>
      <c r="C7" s="37">
        <v>223042</v>
      </c>
      <c r="D7" s="37">
        <v>47</v>
      </c>
      <c r="E7" s="37">
        <v>17</v>
      </c>
      <c r="F7" s="37">
        <v>1</v>
      </c>
      <c r="G7" s="37">
        <v>0</v>
      </c>
      <c r="H7" s="37" t="s">
        <v>98</v>
      </c>
      <c r="I7" s="37" t="s">
        <v>99</v>
      </c>
      <c r="J7" s="37" t="s">
        <v>100</v>
      </c>
      <c r="K7" s="37" t="s">
        <v>101</v>
      </c>
      <c r="L7" s="37" t="s">
        <v>102</v>
      </c>
      <c r="M7" s="37" t="s">
        <v>103</v>
      </c>
      <c r="N7" s="38" t="s">
        <v>104</v>
      </c>
      <c r="O7" s="38" t="s">
        <v>105</v>
      </c>
      <c r="P7" s="38">
        <v>27.39</v>
      </c>
      <c r="Q7" s="38">
        <v>93.8</v>
      </c>
      <c r="R7" s="38">
        <v>2268</v>
      </c>
      <c r="S7" s="38">
        <v>8321</v>
      </c>
      <c r="T7" s="38">
        <v>109.94</v>
      </c>
      <c r="U7" s="38">
        <v>75.69</v>
      </c>
      <c r="V7" s="38">
        <v>2265</v>
      </c>
      <c r="W7" s="38">
        <v>1.19</v>
      </c>
      <c r="X7" s="38">
        <v>1903.36</v>
      </c>
      <c r="Y7" s="38">
        <v>110.08</v>
      </c>
      <c r="Z7" s="38">
        <v>93.92</v>
      </c>
      <c r="AA7" s="38">
        <v>91.29</v>
      </c>
      <c r="AB7" s="38">
        <v>100.55</v>
      </c>
      <c r="AC7" s="38">
        <v>100.9</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1151.68</v>
      </c>
      <c r="BG7" s="38">
        <v>0</v>
      </c>
      <c r="BH7" s="38">
        <v>0</v>
      </c>
      <c r="BI7" s="38">
        <v>0</v>
      </c>
      <c r="BJ7" s="38">
        <v>0</v>
      </c>
      <c r="BK7" s="38">
        <v>1696.96</v>
      </c>
      <c r="BL7" s="38">
        <v>1824.34</v>
      </c>
      <c r="BM7" s="38">
        <v>1047.6500000000001</v>
      </c>
      <c r="BN7" s="38">
        <v>1124.26</v>
      </c>
      <c r="BO7" s="38">
        <v>1048.23</v>
      </c>
      <c r="BP7" s="38">
        <v>682.78</v>
      </c>
      <c r="BQ7" s="38">
        <v>34.36</v>
      </c>
      <c r="BR7" s="38">
        <v>44.41</v>
      </c>
      <c r="BS7" s="38">
        <v>79.25</v>
      </c>
      <c r="BT7" s="38">
        <v>68.44</v>
      </c>
      <c r="BU7" s="38">
        <v>56.05</v>
      </c>
      <c r="BV7" s="38">
        <v>47.23</v>
      </c>
      <c r="BW7" s="38">
        <v>54.16</v>
      </c>
      <c r="BX7" s="38">
        <v>74.040000000000006</v>
      </c>
      <c r="BY7" s="38">
        <v>80.58</v>
      </c>
      <c r="BZ7" s="38">
        <v>78.92</v>
      </c>
      <c r="CA7" s="38">
        <v>100.91</v>
      </c>
      <c r="CB7" s="38">
        <v>380.57</v>
      </c>
      <c r="CC7" s="38">
        <v>297.73</v>
      </c>
      <c r="CD7" s="38">
        <v>154.06</v>
      </c>
      <c r="CE7" s="38">
        <v>183.1</v>
      </c>
      <c r="CF7" s="38">
        <v>226.53</v>
      </c>
      <c r="CG7" s="38">
        <v>351.41</v>
      </c>
      <c r="CH7" s="38">
        <v>307.56</v>
      </c>
      <c r="CI7" s="38">
        <v>235.61</v>
      </c>
      <c r="CJ7" s="38">
        <v>216.21</v>
      </c>
      <c r="CK7" s="38">
        <v>220.31</v>
      </c>
      <c r="CL7" s="38">
        <v>136.86000000000001</v>
      </c>
      <c r="CM7" s="38">
        <v>33.799999999999997</v>
      </c>
      <c r="CN7" s="38">
        <v>34.64</v>
      </c>
      <c r="CO7" s="38">
        <v>55.05</v>
      </c>
      <c r="CP7" s="38">
        <v>53.54</v>
      </c>
      <c r="CQ7" s="38">
        <v>53.44</v>
      </c>
      <c r="CR7" s="38">
        <v>43.53</v>
      </c>
      <c r="CS7" s="38">
        <v>39.869999999999997</v>
      </c>
      <c r="CT7" s="38">
        <v>49.25</v>
      </c>
      <c r="CU7" s="38">
        <v>50.24</v>
      </c>
      <c r="CV7" s="38">
        <v>49.68</v>
      </c>
      <c r="CW7" s="38">
        <v>58.98</v>
      </c>
      <c r="CX7" s="38">
        <v>52.87</v>
      </c>
      <c r="CY7" s="38">
        <v>51.91</v>
      </c>
      <c r="CZ7" s="38">
        <v>51.23</v>
      </c>
      <c r="DA7" s="38">
        <v>52.62</v>
      </c>
      <c r="DB7" s="38">
        <v>53.38</v>
      </c>
      <c r="DC7" s="38">
        <v>64.14</v>
      </c>
      <c r="DD7" s="38">
        <v>61.37</v>
      </c>
      <c r="DE7" s="38">
        <v>84.12</v>
      </c>
      <c r="DF7" s="38">
        <v>84.17</v>
      </c>
      <c r="DG7" s="38">
        <v>83.35</v>
      </c>
      <c r="DH7" s="38">
        <v>95.2</v>
      </c>
      <c r="DI7" s="38"/>
      <c r="DJ7" s="38"/>
      <c r="DK7" s="38"/>
      <c r="DL7" s="38"/>
      <c r="DM7" s="38"/>
      <c r="DN7" s="38"/>
      <c r="DO7" s="38"/>
      <c r="DP7" s="38"/>
      <c r="DQ7" s="38"/>
      <c r="DR7" s="38"/>
      <c r="DS7" s="38"/>
      <c r="DT7" s="38"/>
      <c r="DU7" s="38"/>
      <c r="DV7" s="38"/>
      <c r="DW7" s="38"/>
      <c r="DX7" s="38"/>
      <c r="DY7" s="38"/>
      <c r="DZ7" s="38"/>
      <c r="EA7" s="38"/>
      <c r="EB7" s="38"/>
      <c r="EC7" s="38"/>
      <c r="ED7" s="38"/>
      <c r="EE7" s="38">
        <v>0.57999999999999996</v>
      </c>
      <c r="EF7" s="38">
        <v>0</v>
      </c>
      <c r="EG7" s="38">
        <v>0</v>
      </c>
      <c r="EH7" s="38">
        <v>0</v>
      </c>
      <c r="EI7" s="38">
        <v>0</v>
      </c>
      <c r="EJ7" s="38">
        <v>0.17</v>
      </c>
      <c r="EK7" s="38">
        <v>0.2</v>
      </c>
      <c r="EL7" s="38">
        <v>0.1</v>
      </c>
      <c r="EM7" s="38">
        <v>0.13</v>
      </c>
      <c r="EN7" s="38">
        <v>0.12</v>
      </c>
      <c r="EO7" s="38">
        <v>0.23</v>
      </c>
    </row>
    <row r="8" spans="1:145"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2">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2">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minami</cp:lastModifiedBy>
  <cp:lastPrinted>2020-02-07T06:20:25Z</cp:lastPrinted>
  <dcterms:created xsi:type="dcterms:W3CDTF">2019-12-05T05:05:06Z</dcterms:created>
  <dcterms:modified xsi:type="dcterms:W3CDTF">2020-02-07T06:39:50Z</dcterms:modified>
  <cp:category/>
</cp:coreProperties>
</file>