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0.10\共有フォルダ\生活環境課\04.1下水道係\公共下水業務Ｈ29～（事務）\【○０】調査・報告\★県市町財政課\R1\【1.31〆切】経営比較分析表の分析調査\①提出\"/>
    </mc:Choice>
  </mc:AlternateContent>
  <xr:revisionPtr revIDLastSave="0" documentId="13_ncr:1_{C238AAB1-3C02-4566-8358-3EFAAE65610F}" xr6:coauthVersionLast="43" xr6:coauthVersionMax="43" xr10:uidLastSave="{00000000-0000-0000-0000-000000000000}"/>
  <workbookProtection workbookAlgorithmName="SHA-512" workbookHashValue="aD86q/cbPhN2jReB6+HhypDRywS7ZgmVsT2cLnUHUter/Chemv+bfzvQPKFH9POGhX7rEn1zZi+lfHT2NWgrIA==" workbookSaltValue="IshY3nAbLMeE0AxTgyiL8Q==" workbookSpinCount="100000" lockStructure="1"/>
  <bookViews>
    <workbookView xWindow="-108" yWindow="-108" windowWidth="22272" windowHeight="13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W10" i="4"/>
  <c r="P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<sst xmlns="http://schemas.openxmlformats.org/spreadsheetml/2006/main" count="228" uniqueCount="114">
  <si>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</si>
  <si>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</si>
  <si>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</si>
  <si>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</si>
  <si>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</si>
  <si>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</si>
  <si>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</si>
  <si>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</si>
  <si>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</si>
  <si>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</si>
  <si>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</si>
  <si>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</si>
  <si>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</si>
  <si>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</si>
  <si>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</si>
  <si>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</si>
  <si>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</si>
  <si>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</si>
  <si>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</si>
  <si>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</si>
  <si>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</si>
  <si>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</si>
  <si>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</si>
  <si>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</si>
  <si>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</si>
  <si>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</si>
  <si>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</si>
  <si>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</si>
  <si>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</si>
  <si>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</si>
  <si>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</si>
  <si>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</si>
  <si>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</si>
  <si>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</si>
  <si>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</si>
  <si>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</si>
  <si>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</si>
  <si>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</si>
  <si>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</si>
  <si>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</si>
  <si>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</si>
  <si>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</si>
  <si>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</si>
  <si>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</si>
  <si>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</si>
  <si>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</si>
  <si>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</si>
  <si>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</si>
  <si>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</si>
  <si>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</si>
  <si>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</si>
  <si>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</si>
  <si>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</si>
  <si>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</si>
  <si>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</si>
  <si>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</si>
  <si>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</si>
  <si>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</si>
  <si>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</si>
  <si>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</si>
  <si>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</si>
  <si>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</si>
  <si>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</si>
  <si>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</si>
  <si>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</si>
  <si>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</si>
  <si>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</si>
  <si>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</si>
  <si>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</si>
  <si>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</si>
  <si>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</si>
  <si>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</si>
  <si>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</si>
  <si>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</si>
  <si>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</si>
  <si>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</si>
  <si>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</si>
  <si>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</si>
  <si>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</si>
  <si>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</si>
  <si>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</si>
  <si>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</si>
  <si>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</si>
  <si>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</si>
  <si>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</si>
  <si>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</si>
  <si>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</si>
  <si>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</si>
  <si>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</si>
  <si>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</si>
  <si>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</si>
  <si>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</si>
  <si>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</si>
  <si>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</si>
  <si>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</si>
  <si>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</si>
  <si>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</si>
  <si>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</si>
  <si>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</si>
  <si>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</si>
  <si>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</si>
  <si>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</si>
  <si>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</si>
  <si>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</si>
  <si>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</si>
  <si>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</si>
  <si>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</si>
  <si>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</si>
  <si>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</si>
  <si>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</si>
  <si>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</si>
  <si>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管渠延長は約28㎞で、平成26年度より管渠内部のカメラ調査を順次行っている。
　平成26年度には調査結果により異常個所が発見されたため156.13mの管渠更生を行った。
　今後も調査結果を基に、更新等が必要な場合には、費用の平準化を図りながら計画的な更新等を行っていく必要がある。</t>
    <rPh sb="49" eb="51">
      <t>ヘイセイ</t>
    </rPh>
    <rPh sb="53" eb="54">
      <t>ネン</t>
    </rPh>
    <rPh sb="54" eb="55">
      <t>ド</t>
    </rPh>
    <rPh sb="57" eb="59">
      <t>チョウサ</t>
    </rPh>
    <rPh sb="59" eb="61">
      <t>ケッカ</t>
    </rPh>
    <rPh sb="64" eb="66">
      <t>イジョウ</t>
    </rPh>
    <rPh sb="66" eb="68">
      <t>カショ</t>
    </rPh>
    <rPh sb="69" eb="71">
      <t>ハッケン</t>
    </rPh>
    <rPh sb="84" eb="86">
      <t>カンキョ</t>
    </rPh>
    <rPh sb="86" eb="88">
      <t>コウセイ</t>
    </rPh>
    <rPh sb="89" eb="90">
      <t>オコナ</t>
    </rPh>
    <rPh sb="95" eb="97">
      <t>コンゴ</t>
    </rPh>
    <phoneticPr fontId="4"/>
  </si>
  <si>
    <t>　接続率の向上については、広報誌への掲載や、供用開始区域内の方へ文書等を送付し、加入促進に努めるているが、引き続き広報誌等での加入促進を図るとともに、補助制度等の検討を行っていく必要がある。
　施設の改築更新については、平成24年度に策定した、長寿命化計画により対象とした施設の改築工事が平成29年度に終了したことから、以降は、ストックマネジメント計画を策定し、日常生活や社会活動に重大な影響を及ぼす事故発生や機能停止を未然に防止し、計画的な点検・調査及び修繕・改築を行うことにより持続的な下水道機能の確保とライフサイクルコストの低減を図っていく必要がある。</t>
    <rPh sb="13" eb="16">
      <t>コウホウシ</t>
    </rPh>
    <rPh sb="18" eb="20">
      <t>ケイサイ</t>
    </rPh>
    <rPh sb="22" eb="24">
      <t>キョウヨウ</t>
    </rPh>
    <rPh sb="24" eb="26">
      <t>カイシ</t>
    </rPh>
    <rPh sb="26" eb="28">
      <t>クイキ</t>
    </rPh>
    <rPh sb="28" eb="29">
      <t>ナイ</t>
    </rPh>
    <rPh sb="30" eb="31">
      <t>カタ</t>
    </rPh>
    <rPh sb="32" eb="34">
      <t>ブンショ</t>
    </rPh>
    <rPh sb="34" eb="35">
      <t>トウ</t>
    </rPh>
    <rPh sb="36" eb="38">
      <t>ソウフ</t>
    </rPh>
    <rPh sb="53" eb="54">
      <t>ヒ</t>
    </rPh>
    <rPh sb="55" eb="56">
      <t>ツヅ</t>
    </rPh>
    <rPh sb="57" eb="60">
      <t>コウホウシ</t>
    </rPh>
    <rPh sb="60" eb="61">
      <t>トウ</t>
    </rPh>
    <rPh sb="63" eb="65">
      <t>カニュウ</t>
    </rPh>
    <rPh sb="65" eb="67">
      <t>ソクシン</t>
    </rPh>
    <rPh sb="68" eb="69">
      <t>ハカ</t>
    </rPh>
    <rPh sb="75" eb="77">
      <t>ホジョ</t>
    </rPh>
    <rPh sb="77" eb="79">
      <t>セイド</t>
    </rPh>
    <rPh sb="79" eb="80">
      <t>トウ</t>
    </rPh>
    <rPh sb="81" eb="83">
      <t>ケントウ</t>
    </rPh>
    <rPh sb="84" eb="85">
      <t>オコナ</t>
    </rPh>
    <rPh sb="89" eb="91">
      <t>ヒツヨウ</t>
    </rPh>
    <rPh sb="174" eb="176">
      <t>ケイカク</t>
    </rPh>
    <rPh sb="177" eb="179">
      <t>サクテイ</t>
    </rPh>
    <phoneticPr fontId="4"/>
  </si>
  <si>
    <t>【収益的収支比率】
　90％以上で推移しているが、一般会計繰入金により経常費用の不足分を補っていることから今後、接続率の向上を図り、使用料収入の増収による経営改善を図る必要がある。
【企業債残高対事業規模比率】
　類似団体と比較し、低い値である。
　地方債償還に要する資金の全額が一般会計繰出基準額となるため、平成27年度からは一般会計負担分に計上していることから比率が0％となっている。
　供用開始より17年が経過し、処理場の改築更新工事を実施しているが、今後も計画的に費用の平準化を図りながら改築更新工事を継続していく。
【経費回収率】
　接続率が53.38%と低迷していることから、下水道使用料収入が低く経費回収率が低いため、一般会計繰入金により不足分を補っている。今後、接続率の向上を図り、使用料収入の増収による経営改善を図る必要がある。
【汚水処理原価】
　平成28年度からは資本費の地方債元利償還金の全額を分流式下水道等に要する経費に計上したことにより原価が減少しているが、平成29年度から処理場の民間委託を包括委託に切り替えたことにより、委託費等の費用が増加し、汚水処理原価率も増加している。今後、企業会計法の適用や経営戦略の策定などを行い、経営の安定化を図る。
【施設利用率】
　類似団体と比較し当年度は高い値であるが、人口減少に伴う汚水処理人口の減少を踏まえ、接続率向上を図る必要がある。
【水洗化率】
　当町の高齢化率は平成31年4月1日現在45.6%と高く、老人世帯で後継者がいないなど過疎地域特有の理由から接続率が低い為、類似団体と比較し、低い値となっている。
　加入促進に努め、接続率向上を図る必要がある。</t>
    <rPh sb="305" eb="307">
      <t>ケイヒ</t>
    </rPh>
    <rPh sb="307" eb="309">
      <t>カイシュウ</t>
    </rPh>
    <rPh sb="309" eb="310">
      <t>リツ</t>
    </rPh>
    <rPh sb="311" eb="312">
      <t>ヒク</t>
    </rPh>
    <rPh sb="336" eb="338">
      <t>コンゴ</t>
    </rPh>
    <rPh sb="443" eb="445">
      <t>ヘイセイ</t>
    </rPh>
    <rPh sb="447" eb="449">
      <t>ネンド</t>
    </rPh>
    <rPh sb="455" eb="457">
      <t>ミンカン</t>
    </rPh>
    <rPh sb="457" eb="459">
      <t>イタク</t>
    </rPh>
    <rPh sb="460" eb="462">
      <t>ホウカツ</t>
    </rPh>
    <rPh sb="462" eb="464">
      <t>イタク</t>
    </rPh>
    <rPh sb="465" eb="466">
      <t>キ</t>
    </rPh>
    <rPh sb="467" eb="468">
      <t>カ</t>
    </rPh>
    <rPh sb="476" eb="478">
      <t>イタク</t>
    </rPh>
    <rPh sb="478" eb="479">
      <t>ヒ</t>
    </rPh>
    <rPh sb="479" eb="480">
      <t>トウ</t>
    </rPh>
    <rPh sb="481" eb="483">
      <t>ヒヨウ</t>
    </rPh>
    <rPh sb="484" eb="486">
      <t>ゾウカ</t>
    </rPh>
    <rPh sb="488" eb="490">
      <t>オスイ</t>
    </rPh>
    <rPh sb="490" eb="492">
      <t>ショリ</t>
    </rPh>
    <rPh sb="492" eb="494">
      <t>ゲンカ</t>
    </rPh>
    <rPh sb="494" eb="495">
      <t>リツ</t>
    </rPh>
    <rPh sb="496" eb="498">
      <t>ゾウカ</t>
    </rPh>
    <rPh sb="503" eb="505">
      <t>コンゴ</t>
    </rPh>
    <rPh sb="506" eb="508">
      <t>キギョウ</t>
    </rPh>
    <rPh sb="508" eb="510">
      <t>カイケイ</t>
    </rPh>
    <rPh sb="510" eb="511">
      <t>ホウ</t>
    </rPh>
    <rPh sb="512" eb="514">
      <t>テキヨウ</t>
    </rPh>
    <rPh sb="515" eb="517">
      <t>ケイエイ</t>
    </rPh>
    <rPh sb="517" eb="519">
      <t>センリャク</t>
    </rPh>
    <rPh sb="520" eb="522">
      <t>サクテイ</t>
    </rPh>
    <rPh sb="525" eb="526">
      <t>オコナ</t>
    </rPh>
    <rPh sb="528" eb="530">
      <t>ケイエイ</t>
    </rPh>
    <rPh sb="531" eb="534">
      <t>アンテイカ</t>
    </rPh>
    <rPh sb="535" eb="5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</si>
</sst>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0.57999999999999996</c:v>
                </c:pt>
                <c:pt idx="1">
                  <c:v>0</c:v>
                </c:pt>
                <c:pt idx="2">
                  <c:v>0</c:v>
                </c:pt>
                <c:pt idx="3">
                  <c:v>0</c:v>
                </c:pt>
                <c:pt idx="4">
                  <c:v>0</c:v>
                </c:pt>
              </c:numCache>
            </c:numRef>
          </c:val>
          <c:extLst>
            <c:ext xmlns:c16="http://schemas.microsoft.com/office/drawing/2014/chart" uri="{C3380CC4-5D6E-409C-BE32-E72D297353CC}">
              <c16:uniqueId val="{00000000-29CD-4511-82DC-FCA1478798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c:ext xmlns:c16="http://schemas.microsoft.com/office/drawing/2014/chart" uri="{C3380CC4-5D6E-409C-BE32-E72D297353CC}">
              <c16:uniqueId val="{00000001-29CD-4511-82DC-FCA1478798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110.08</c:v>
                </c:pt>
                <c:pt idx="1">
                  <c:v>93.92</c:v>
                </c:pt>
                <c:pt idx="2">
                  <c:v>91.29</c:v>
                </c:pt>
                <c:pt idx="3">
                  <c:v>100.55</c:v>
                </c:pt>
                <c:pt idx="4">
                  <c:v>100.9</c:v>
                </c:pt>
              </c:numCache>
            </c:numRef>
          </c:val>
          <c:extLst>
            <c:ext xmlns:c16="http://schemas.microsoft.com/office/drawing/2014/chart" uri="{C3380CC4-5D6E-409C-BE32-E72D297353CC}">
              <c16:uniqueId val="{00000000-4C96-4EB5-8607-3EDFFD4885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96-4EB5-8607-3EDFFD4885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DA-4E9B-933A-E533D011BC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DA-4E9B-933A-E533D011BC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9-45C0-A135-E3A0BDA9FD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9-45C0-A135-E3A0BDA9FD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D-48C5-94F5-6A91DA29D3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D-48C5-94F5-6A91DA29D3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B-45D5-A116-99162D8875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B-45D5-A116-99162D8875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1151.68</c:v>
                </c:pt>
                <c:pt idx="1">
                  <c:v>0</c:v>
                </c:pt>
                <c:pt idx="2">
                  <c:v>0</c:v>
                </c:pt>
                <c:pt idx="3">
                  <c:v>0</c:v>
                </c:pt>
                <c:pt idx="4">
                  <c:v>0</c:v>
                </c:pt>
              </c:numCache>
            </c:numRef>
          </c:val>
          <c:extLst>
            <c:ext xmlns:c16="http://schemas.microsoft.com/office/drawing/2014/chart" uri="{C3380CC4-5D6E-409C-BE32-E72D297353CC}">
              <c16:uniqueId val="{00000000-F6CC-4418-B990-B5C9BB7FEE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c:ext xmlns:c16="http://schemas.microsoft.com/office/drawing/2014/chart" uri="{C3380CC4-5D6E-409C-BE32-E72D297353CC}">
              <c16:uniqueId val="{00000001-F6CC-4418-B990-B5C9BB7FEE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34.36</c:v>
                </c:pt>
                <c:pt idx="1">
                  <c:v>44.41</c:v>
                </c:pt>
                <c:pt idx="2">
                  <c:v>79.25</c:v>
                </c:pt>
                <c:pt idx="3">
                  <c:v>68.44</c:v>
                </c:pt>
                <c:pt idx="4">
                  <c:v>56.05</c:v>
                </c:pt>
              </c:numCache>
            </c:numRef>
          </c:val>
          <c:extLst>
            <c:ext xmlns:c16="http://schemas.microsoft.com/office/drawing/2014/chart" uri="{C3380CC4-5D6E-409C-BE32-E72D297353CC}">
              <c16:uniqueId val="{00000000-9433-45EA-9D32-96BDCC0412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c:ext xmlns:c16="http://schemas.microsoft.com/office/drawing/2014/chart" uri="{C3380CC4-5D6E-409C-BE32-E72D297353CC}">
              <c16:uniqueId val="{00000001-9433-45EA-9D32-96BDCC0412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380.57</c:v>
                </c:pt>
                <c:pt idx="1">
                  <c:v>297.73</c:v>
                </c:pt>
                <c:pt idx="2">
                  <c:v>154.06</c:v>
                </c:pt>
                <c:pt idx="3">
                  <c:v>183.1</c:v>
                </c:pt>
                <c:pt idx="4">
                  <c:v>226.53</c:v>
                </c:pt>
              </c:numCache>
            </c:numRef>
          </c:val>
          <c:extLst>
            <c:ext xmlns:c16="http://schemas.microsoft.com/office/drawing/2014/chart" uri="{C3380CC4-5D6E-409C-BE32-E72D297353CC}">
              <c16:uniqueId val="{00000000-40E4-48A7-A1E0-70B97C9C37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c:ext xmlns:c16="http://schemas.microsoft.com/office/drawing/2014/chart" uri="{C3380CC4-5D6E-409C-BE32-E72D297353CC}">
              <c16:uniqueId val="{00000001-40E4-48A7-A1E0-70B97C9C37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33.799999999999997</c:v>
                </c:pt>
                <c:pt idx="1">
                  <c:v>34.64</c:v>
                </c:pt>
                <c:pt idx="2">
                  <c:v>55.05</c:v>
                </c:pt>
                <c:pt idx="3">
                  <c:v>53.54</c:v>
                </c:pt>
                <c:pt idx="4">
                  <c:v>53.44</c:v>
                </c:pt>
              </c:numCache>
            </c:numRef>
          </c:val>
          <c:extLst>
            <c:ext xmlns:c16="http://schemas.microsoft.com/office/drawing/2014/chart" uri="{C3380CC4-5D6E-409C-BE32-E72D297353CC}">
              <c16:uniqueId val="{00000000-8C4E-4EB3-A1B4-4D897EB9F9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c:ext xmlns:c16="http://schemas.microsoft.com/office/drawing/2014/chart" uri="{C3380CC4-5D6E-409C-BE32-E72D297353CC}">
              <c16:uniqueId val="{00000001-8C4E-4EB3-A1B4-4D897EB9F9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52.87</c:v>
                </c:pt>
                <c:pt idx="1">
                  <c:v>51.91</c:v>
                </c:pt>
                <c:pt idx="2">
                  <c:v>51.23</c:v>
                </c:pt>
                <c:pt idx="3">
                  <c:v>52.62</c:v>
                </c:pt>
                <c:pt idx="4">
                  <c:v>53.38</c:v>
                </c:pt>
              </c:numCache>
            </c:numRef>
          </c:val>
          <c:extLst>
            <c:ext xmlns:c16="http://schemas.microsoft.com/office/drawing/2014/chart" uri="{C3380CC4-5D6E-409C-BE32-E72D297353CC}">
              <c16:uniqueId val="{00000000-0CEE-46E6-8F64-487FE6F77F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c:ext xmlns:c16="http://schemas.microsoft.com/office/drawing/2014/chart" uri="{C3380CC4-5D6E-409C-BE32-E72D297353CC}">
              <c16:uniqueId val="{00000001-0CEE-46E6-8F64-487FE6F77F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13"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静岡県　南伊豆町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8321</v>
      </c>
      <c r="AM8" s="50"/>
      <c r="AN8" s="50"/>
      <c r="AO8" s="50"/>
      <c r="AP8" s="50"/>
      <c r="AQ8" s="50"/>
      <c r="AR8" s="50"/>
      <c r="AS8" s="50"/>
      <c r="AT8" s="45">
        <f>データ!T6</f>
        <v>109.94</v>
      </c>
      <c r="AU8" s="45"/>
      <c r="AV8" s="45"/>
      <c r="AW8" s="45"/>
      <c r="AX8" s="45"/>
      <c r="AY8" s="45"/>
      <c r="AZ8" s="45"/>
      <c r="BA8" s="45"/>
      <c r="BB8" s="45">
        <f>データ!U6</f>
        <v>75.69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27.39</v>
      </c>
      <c r="Q10" s="45"/>
      <c r="R10" s="45"/>
      <c r="S10" s="45"/>
      <c r="T10" s="45"/>
      <c r="U10" s="45"/>
      <c r="V10" s="45"/>
      <c r="W10" s="45">
        <f>データ!Q6</f>
        <v>93.8</v>
      </c>
      <c r="X10" s="45"/>
      <c r="Y10" s="45"/>
      <c r="Z10" s="45"/>
      <c r="AA10" s="45"/>
      <c r="AB10" s="45"/>
      <c r="AC10" s="45"/>
      <c r="AD10" s="50">
        <f>データ!R6</f>
        <v>2268</v>
      </c>
      <c r="AE10" s="50"/>
      <c r="AF10" s="50"/>
      <c r="AG10" s="50"/>
      <c r="AH10" s="50"/>
      <c r="AI10" s="50"/>
      <c r="AJ10" s="50"/>
      <c r="AK10" s="2"/>
      <c r="AL10" s="50">
        <f>データ!V6</f>
        <v>2265</v>
      </c>
      <c r="AM10" s="50"/>
      <c r="AN10" s="50"/>
      <c r="AO10" s="50"/>
      <c r="AP10" s="50"/>
      <c r="AQ10" s="50"/>
      <c r="AR10" s="50"/>
      <c r="AS10" s="50"/>
      <c r="AT10" s="45">
        <f>データ!W6</f>
        <v>1.19</v>
      </c>
      <c r="AU10" s="45"/>
      <c r="AV10" s="45"/>
      <c r="AW10" s="45"/>
      <c r="AX10" s="45"/>
      <c r="AY10" s="45"/>
      <c r="AZ10" s="45"/>
      <c r="BA10" s="45"/>
      <c r="BB10" s="45">
        <f>データ!X6</f>
        <v>1903.36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vE/LNUUQFHz8pBI6wUOgIQEkaxTiSuuDRuVJqqaFiPRHFYzlNSfmLNb7seHLWp/0qsy48EJxqUD1VC0jwuP/qg==" saltValue="QWo1AB6auz9G1Gyt85p3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223042</v>
      </c>
      <c r="D6" s="33">
        <f t="shared" si="3"/>
        <v>47</v>
      </c>
      <c r="E6" s="33">
        <f t="shared" si="3"/>
        <v>17</v>
      </c>
      <c r="F6" s="33">
        <f t="shared" si="3"/>
        <v>1</v>
      </c>
      <c r="G6" s="33">
        <f t="shared" si="3"/>
        <v>0</v>
      </c>
      <c r="H6" s="33" t="str">
        <f t="shared" si="3"/>
        <v>静岡県　南伊豆町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27.39</v>
      </c>
      <c r="Q6" s="34">
        <f t="shared" si="3"/>
        <v>93.8</v>
      </c>
      <c r="R6" s="34">
        <f t="shared" si="3"/>
        <v>2268</v>
      </c>
      <c r="S6" s="34">
        <f t="shared" si="3"/>
        <v>8321</v>
      </c>
      <c r="T6" s="34">
        <f t="shared" si="3"/>
        <v>109.94</v>
      </c>
      <c r="U6" s="34">
        <f t="shared" si="3"/>
        <v>75.69</v>
      </c>
      <c r="V6" s="34">
        <f t="shared" si="3"/>
        <v>2265</v>
      </c>
      <c r="W6" s="34">
        <f t="shared" si="3"/>
        <v>1.19</v>
      </c>
      <c r="X6" s="34">
        <f t="shared" si="3"/>
        <v>1903.36</v>
      </c>
      <c r="Y6" s="35">
        <f>IF(Y7="",NA(),Y7)</f>
        <v>110.08</v>
      </c>
      <c r="Z6" s="35">
        <f t="shared" ref="Z6:AH6" si="4">IF(Z7="",NA(),Z7)</f>
        <v>93.92</v>
      </c>
      <c r="AA6" s="35">
        <f t="shared" si="4"/>
        <v>91.29</v>
      </c>
      <c r="AB6" s="35">
        <f t="shared" si="4"/>
        <v>100.55</v>
      </c>
      <c r="AC6" s="35">
        <f t="shared" si="4"/>
        <v>100.9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1151.68</v>
      </c>
      <c r="BG6" s="34">
        <f t="shared" ref="BG6:BO6" si="7">IF(BG7="",NA(),BG7)</f>
        <v>0</v>
      </c>
      <c r="BH6" s="34">
        <f t="shared" si="7"/>
        <v>0</v>
      </c>
      <c r="BI6" s="34">
        <f t="shared" si="7"/>
        <v>0</v>
      </c>
      <c r="BJ6" s="34">
        <f t="shared" si="7"/>
        <v>0</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34.36</v>
      </c>
      <c r="BR6" s="35">
        <f t="shared" ref="BR6:BZ6" si="8">IF(BR7="",NA(),BR7)</f>
        <v>44.41</v>
      </c>
      <c r="BS6" s="35">
        <f t="shared" si="8"/>
        <v>79.25</v>
      </c>
      <c r="BT6" s="35">
        <f t="shared" si="8"/>
        <v>68.44</v>
      </c>
      <c r="BU6" s="35">
        <f t="shared" si="8"/>
        <v>56.05</v>
      </c>
      <c r="BV6" s="35">
        <f t="shared" si="8"/>
        <v>47.23</v>
      </c>
      <c r="BW6" s="35">
        <f t="shared" si="8"/>
        <v>54.16</v>
      </c>
      <c r="BX6" s="35">
        <f t="shared" si="8"/>
        <v>74.040000000000006</v>
      </c>
      <c r="BY6" s="35">
        <f t="shared" si="8"/>
        <v>80.58</v>
      </c>
      <c r="BZ6" s="35">
        <f t="shared" si="8"/>
        <v>78.92</v>
      </c>
      <c r="CA6" s="34" t="str">
        <f>IF(CA7="","",IF(CA7="-","【-】","【"&amp;SUBSTITUTE(TEXT(CA7,"#,##0.00"),"-","△")&amp;"】"))</f>
        <v>【100.91】</v>
      </c>
      <c r="CB6" s="35">
        <f>IF(CB7="",NA(),CB7)</f>
        <v>380.57</v>
      </c>
      <c r="CC6" s="35">
        <f t="shared" ref="CC6:CK6" si="9">IF(CC7="",NA(),CC7)</f>
        <v>297.73</v>
      </c>
      <c r="CD6" s="35">
        <f t="shared" si="9"/>
        <v>154.06</v>
      </c>
      <c r="CE6" s="35">
        <f t="shared" si="9"/>
        <v>183.1</v>
      </c>
      <c r="CF6" s="35">
        <f t="shared" si="9"/>
        <v>226.53</v>
      </c>
      <c r="CG6" s="35">
        <f t="shared" si="9"/>
        <v>351.41</v>
      </c>
      <c r="CH6" s="35">
        <f t="shared" si="9"/>
        <v>307.56</v>
      </c>
      <c r="CI6" s="35">
        <f t="shared" si="9"/>
        <v>235.61</v>
      </c>
      <c r="CJ6" s="35">
        <f t="shared" si="9"/>
        <v>216.21</v>
      </c>
      <c r="CK6" s="35">
        <f t="shared" si="9"/>
        <v>220.31</v>
      </c>
      <c r="CL6" s="34" t="str">
        <f>IF(CL7="","",IF(CL7="-","【-】","【"&amp;SUBSTITUTE(TEXT(CL7,"#,##0.00"),"-","△")&amp;"】"))</f>
        <v>【136.86】</v>
      </c>
      <c r="CM6" s="35">
        <f>IF(CM7="",NA(),CM7)</f>
        <v>33.799999999999997</v>
      </c>
      <c r="CN6" s="35">
        <f t="shared" ref="CN6:CV6" si="10">IF(CN7="",NA(),CN7)</f>
        <v>34.64</v>
      </c>
      <c r="CO6" s="35">
        <f t="shared" si="10"/>
        <v>55.05</v>
      </c>
      <c r="CP6" s="35">
        <f t="shared" si="10"/>
        <v>53.54</v>
      </c>
      <c r="CQ6" s="35">
        <f t="shared" si="10"/>
        <v>53.44</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52.87</v>
      </c>
      <c r="CY6" s="35">
        <f t="shared" ref="CY6:DG6" si="11">IF(CY7="",NA(),CY7)</f>
        <v>51.91</v>
      </c>
      <c r="CZ6" s="35">
        <f t="shared" si="11"/>
        <v>51.23</v>
      </c>
      <c r="DA6" s="35">
        <f t="shared" si="11"/>
        <v>52.62</v>
      </c>
      <c r="DB6" s="35">
        <f t="shared" si="11"/>
        <v>53.38</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0.57999999999999996</v>
      </c>
      <c r="EF6" s="34">
        <f t="shared" ref="EF6:EN6" si="14">IF(EF7="",NA(),EF7)</f>
        <v>0</v>
      </c>
      <c r="EG6" s="34">
        <f t="shared" si="14"/>
        <v>0</v>
      </c>
      <c r="EH6" s="34">
        <f t="shared" si="14"/>
        <v>0</v>
      </c>
      <c r="EI6" s="34">
        <f t="shared" si="14"/>
        <v>0</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2">
      <c r="A7" s="28"/>
      <c r="B7" s="37">
        <v>2018</v>
      </c>
      <c r="C7" s="37">
        <v>223042</v>
      </c>
      <c r="D7" s="37">
        <v>47</v>
      </c>
      <c r="E7" s="37">
        <v>17</v>
      </c>
      <c r="F7" s="37">
        <v>1</v>
      </c>
      <c r="G7" s="37">
        <v>0</v>
      </c>
      <c r="H7" s="37" t="s">
        <v>98</v>
      </c>
      <c r="I7" s="37" t="s">
        <v>99</v>
      </c>
      <c r="J7" s="37" t="s">
        <v>100</v>
      </c>
      <c r="K7" s="37" t="s">
        <v>101</v>
      </c>
      <c r="L7" s="37" t="s">
        <v>102</v>
      </c>
      <c r="M7" s="37" t="s">
        <v>103</v>
      </c>
      <c r="N7" s="38" t="s">
        <v>104</v>
      </c>
      <c r="O7" s="38" t="s">
        <v>105</v>
      </c>
      <c r="P7" s="38">
        <v>27.39</v>
      </c>
      <c r="Q7" s="38">
        <v>93.8</v>
      </c>
      <c r="R7" s="38">
        <v>2268</v>
      </c>
      <c r="S7" s="38">
        <v>8321</v>
      </c>
      <c r="T7" s="38">
        <v>109.94</v>
      </c>
      <c r="U7" s="38">
        <v>75.69</v>
      </c>
      <c r="V7" s="38">
        <v>2265</v>
      </c>
      <c r="W7" s="38">
        <v>1.19</v>
      </c>
      <c r="X7" s="38">
        <v>1903.36</v>
      </c>
      <c r="Y7" s="38">
        <v>110.08</v>
      </c>
      <c r="Z7" s="38">
        <v>93.92</v>
      </c>
      <c r="AA7" s="38">
        <v>91.29</v>
      </c>
      <c r="AB7" s="38">
        <v>100.55</v>
      </c>
      <c r="AC7" s="38">
        <v>100.9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1151.68</v>
      </c>
      <c r="BG7" s="38">
        <v>0</v>
      </c>
      <c r="BH7" s="38">
        <v>0</v>
      </c>
      <c r="BI7" s="38">
        <v>0</v>
      </c>
      <c r="BJ7" s="38">
        <v>0</v>
      </c>
      <c r="BK7" s="38">
        <v>1696.96</v>
      </c>
      <c r="BL7" s="38">
        <v>1824.34</v>
      </c>
      <c r="BM7" s="38">
        <v>1047.6500000000001</v>
      </c>
      <c r="BN7" s="38">
        <v>1124.26</v>
      </c>
      <c r="BO7" s="38">
        <v>1048.23</v>
      </c>
      <c r="BP7" s="38">
        <v>682.78</v>
      </c>
      <c r="BQ7" s="38">
        <v>34.36</v>
      </c>
      <c r="BR7" s="38">
        <v>44.41</v>
      </c>
      <c r="BS7" s="38">
        <v>79.25</v>
      </c>
      <c r="BT7" s="38">
        <v>68.44</v>
      </c>
      <c r="BU7" s="38">
        <v>56.05</v>
      </c>
      <c r="BV7" s="38">
        <v>47.23</v>
      </c>
      <c r="BW7" s="38">
        <v>54.16</v>
      </c>
      <c r="BX7" s="38">
        <v>74.040000000000006</v>
      </c>
      <c r="BY7" s="38">
        <v>80.58</v>
      </c>
      <c r="BZ7" s="38">
        <v>78.92</v>
      </c>
      <c r="CA7" s="38">
        <v>100.91</v>
      </c>
      <c r="CB7" s="38">
        <v>380.57</v>
      </c>
      <c r="CC7" s="38">
        <v>297.73</v>
      </c>
      <c r="CD7" s="38">
        <v>154.06</v>
      </c>
      <c r="CE7" s="38">
        <v>183.1</v>
      </c>
      <c r="CF7" s="38">
        <v>226.53</v>
      </c>
      <c r="CG7" s="38">
        <v>351.41</v>
      </c>
      <c r="CH7" s="38">
        <v>307.56</v>
      </c>
      <c r="CI7" s="38">
        <v>235.61</v>
      </c>
      <c r="CJ7" s="38">
        <v>216.21</v>
      </c>
      <c r="CK7" s="38">
        <v>220.31</v>
      </c>
      <c r="CL7" s="38">
        <v>136.86000000000001</v>
      </c>
      <c r="CM7" s="38">
        <v>33.799999999999997</v>
      </c>
      <c r="CN7" s="38">
        <v>34.64</v>
      </c>
      <c r="CO7" s="38">
        <v>55.05</v>
      </c>
      <c r="CP7" s="38">
        <v>53.54</v>
      </c>
      <c r="CQ7" s="38">
        <v>53.44</v>
      </c>
      <c r="CR7" s="38">
        <v>43.53</v>
      </c>
      <c r="CS7" s="38">
        <v>39.869999999999997</v>
      </c>
      <c r="CT7" s="38">
        <v>49.25</v>
      </c>
      <c r="CU7" s="38">
        <v>50.24</v>
      </c>
      <c r="CV7" s="38">
        <v>49.68</v>
      </c>
      <c r="CW7" s="38">
        <v>58.98</v>
      </c>
      <c r="CX7" s="38">
        <v>52.87</v>
      </c>
      <c r="CY7" s="38">
        <v>51.91</v>
      </c>
      <c r="CZ7" s="38">
        <v>51.23</v>
      </c>
      <c r="DA7" s="38">
        <v>52.62</v>
      </c>
      <c r="DB7" s="38">
        <v>53.38</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0.57999999999999996</v>
      </c>
      <c r="EF7" s="38">
        <v>0</v>
      </c>
      <c r="EG7" s="38">
        <v>0</v>
      </c>
      <c r="EH7" s="38">
        <v>0</v>
      </c>
      <c r="EI7" s="38">
        <v>0</v>
      </c>
      <c r="EJ7" s="38">
        <v>0.17</v>
      </c>
      <c r="EK7" s="38">
        <v>0.2</v>
      </c>
      <c r="EL7" s="38">
        <v>0.1</v>
      </c>
      <c r="EM7" s="38">
        <v>0.13</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cp:lastPrinted>2020-02-07T06:20:25Z</cp:lastPrinted>
  <dcterms:created xsi:type="dcterms:W3CDTF">2019-12-05T05:05:06Z</dcterms:created>
  <dcterms:modified xsi:type="dcterms:W3CDTF">2020-02-07T06:39:50Z</dcterms:modified>
  <cp:category/>
</cp:coreProperties>
</file>