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ileserver\共有フォルダ\生活環境課\04.3下水道係(H31～漁業集落排水施設担当)\H31.Ｒ1.2019 進士\06_調査関係\01_市町行財政課 調査\12_【1.31（金）〆】　公営企業に係る「経営比較分析表」の公表について　（３／６）\02_修正1回目\"/>
    </mc:Choice>
  </mc:AlternateContent>
  <xr:revisionPtr revIDLastSave="0" documentId="13_ncr:1_{3365D1DB-B09B-48C7-8386-A6DC21569879}" xr6:coauthVersionLast="43" xr6:coauthVersionMax="43" xr10:uidLastSave="{00000000-0000-0000-0000-000000000000}"/>
  <workbookProtection workbookAlgorithmName="SHA-512" workbookHashValue="D3fmSI24RJL303LliohBC9Mk6C29DAwIe9hCTgEftu31EMumFpP9mQsH7pdmUTNu1zyeVJ0/u4pH9UFmM5ugpg==" workbookSaltValue="oFl2/3jO5zwu4GEvBtDL4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<sst xmlns="http://schemas.openxmlformats.org/spreadsheetml/2006/main" count="228" uniqueCount="114">
  <si>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</si>
  <si>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</si>
  <si>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</si>
  <si>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</si>
  <si>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</si>
  <si>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</si>
  <si>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</si>
  <si>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</si>
  <si>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</si>
  <si>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</si>
  <si>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</si>
  <si>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</si>
  <si>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</si>
  <si>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</si>
  <si>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</si>
  <si>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</si>
  <si>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</si>
  <si>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</si>
  <si>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</si>
  <si>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</si>
  <si>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</si>
  <si>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</si>
  <si>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</si>
  <si>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</si>
  <si>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</si>
  <si>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</si>
  <si>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</si>
  <si>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</si>
  <si>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</si>
  <si>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</si>
  <si>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</si>
  <si>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</si>
  <si>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</si>
  <si>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</si>
  <si>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</si>
  <si>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</si>
  <si>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</si>
  <si>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</si>
  <si>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</si>
  <si>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</si>
  <si>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</si>
  <si>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</si>
  <si>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</si>
  <si>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</si>
  <si>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</si>
  <si>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</si>
  <si>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</si>
  <si>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</si>
  <si>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</si>
  <si>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</si>
  <si>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</si>
  <si>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</si>
  <si>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</si>
  <si>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</si>
  <si>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</si>
  <si>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</si>
  <si>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</si>
  <si>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</si>
  <si>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</si>
  <si>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</si>
  <si>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</si>
  <si>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</si>
  <si>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</si>
  <si>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</si>
  <si>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</si>
  <si>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</si>
  <si>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</si>
  <si>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</si>
  <si>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</si>
  <si>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</si>
  <si>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</si>
  <si>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</si>
  <si>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</si>
  <si>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</si>
  <si>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</si>
  <si>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</si>
  <si>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</si>
  <si>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</si>
  <si>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</si>
  <si>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</si>
  <si>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</si>
  <si>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</si>
  <si>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</si>
  <si>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</si>
  <si>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</si>
  <si>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</si>
  <si>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</si>
  <si>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</si>
  <si>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</si>
  <si>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</si>
  <si>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</si>
  <si>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</si>
  <si>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</si>
  <si>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</si>
  <si>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</si>
  <si>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</si>
  <si>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</si>
  <si>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</si>
  <si>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</si>
  <si>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</si>
  <si>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</si>
  <si>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</si>
  <si>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</si>
  <si>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</si>
  <si>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</si>
  <si>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</si>
  <si>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</si>
  <si>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</si>
  <si>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</si>
  <si>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</si>
  <si>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</si>
  <si>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各地区とも高齢化、人口減少及び観光客の減少が年々進んでいる。施設の維持管理については、各地区と指定管理者協定書を締結している。
　今後は、使用料の改定及び施設の改築更新時にダウンサイジング等を考慮していく必要がある。
　なお、当町の漁業集落排水施設は地区が点在し、地勢的に処理場の統合は不可能である。</t>
    <phoneticPr fontId="4"/>
  </si>
  <si>
    <t>子浦漁排…平成8年4月に供用開始し、平成25年度策定の機能保全計画に基づき、管渠については問題はなく、標準耐用年数に応じて更新することとし、他については、現在施設の改築更新工事を実施中で、平成31年度まで実施する予定である。
中木漁排…平成14年4月に供用開始した。平成31年度に機能保全計画を策定し、改築更新を実施する予定である。
妻良漁排…平成21年4月に供用開始した。平成31年度に機能保全計画を策定し、改築更新を実施する予定である。
入間漁排…昭和62年12月に供用開始し、平成13年度に処理場の改築更新を実施している。老朽化が進んでいるため、施設の廃止を実施する予定である。</t>
    <rPh sb="18" eb="20">
      <t>ヘイセイ</t>
    </rPh>
    <rPh sb="22" eb="23">
      <t>ネン</t>
    </rPh>
    <rPh sb="23" eb="24">
      <t>ド</t>
    </rPh>
    <rPh sb="24" eb="26">
      <t>サクテイ</t>
    </rPh>
    <rPh sb="27" eb="29">
      <t>キノウ</t>
    </rPh>
    <rPh sb="29" eb="31">
      <t>ホゼン</t>
    </rPh>
    <rPh sb="31" eb="33">
      <t>ケイカク</t>
    </rPh>
    <rPh sb="34" eb="35">
      <t>モト</t>
    </rPh>
    <rPh sb="38" eb="40">
      <t>カンキョ</t>
    </rPh>
    <rPh sb="45" eb="47">
      <t>モンダイ</t>
    </rPh>
    <rPh sb="51" eb="53">
      <t>ヒョウジュン</t>
    </rPh>
    <rPh sb="53" eb="55">
      <t>タイヨウ</t>
    </rPh>
    <rPh sb="55" eb="57">
      <t>ネンスウ</t>
    </rPh>
    <rPh sb="58" eb="59">
      <t>オウ</t>
    </rPh>
    <rPh sb="61" eb="63">
      <t>コウシン</t>
    </rPh>
    <rPh sb="70" eb="71">
      <t>タ</t>
    </rPh>
    <rPh sb="134" eb="136">
      <t>ヘイセイ</t>
    </rPh>
    <rPh sb="138" eb="140">
      <t>ネンド</t>
    </rPh>
    <rPh sb="141" eb="143">
      <t>キノウ</t>
    </rPh>
    <rPh sb="143" eb="145">
      <t>ホゼン</t>
    </rPh>
    <rPh sb="145" eb="147">
      <t>ケイカク</t>
    </rPh>
    <rPh sb="148" eb="150">
      <t>サクテイ</t>
    </rPh>
    <rPh sb="157" eb="159">
      <t>ジッシ</t>
    </rPh>
    <rPh sb="161" eb="163">
      <t>ヨテイ</t>
    </rPh>
    <rPh sb="267" eb="270">
      <t>ロウキュウカ</t>
    </rPh>
    <rPh sb="271" eb="272">
      <t>スス</t>
    </rPh>
    <rPh sb="279" eb="281">
      <t>シセツ</t>
    </rPh>
    <rPh sb="282" eb="284">
      <t>ハイシ</t>
    </rPh>
    <rPh sb="285" eb="287">
      <t>ジッシ</t>
    </rPh>
    <rPh sb="289" eb="291">
      <t>ヨテイ</t>
    </rPh>
    <phoneticPr fontId="4"/>
  </si>
  <si>
    <t>【収益的収支比率】
　平成30年度からは資本費のうち、その経営に伴う収入をもって充てることができないと認められるものに相当する額について全額が一般会計繰出基準額となるため、比率が増加してる。今後、４つの集落排水施設の内、１施設が平成26年度に使用料の改定を行ったが、他の施設についても各地区と協議し改定を検討する必要がある。
【企業債残高対事業規模比率】
　年々企業債残高は減少している。また、地方債償還に要する資金の全額が一般会計繰出基準額となるため、平成27年度からは一般会計負担分に計上していることから比率が0％となっている。今後、４施設中３施設は老朽化に伴い補助金等と企業債を財源に改築更新等を行う予定であり、企業債の借り入れ額が増加するため、使用料改定を検討する必要がある。
【経費回収率】
　類似団体と比較し高い値であるが、100％を下回っているため、一般会計からの繰入金で賄っている。今後、適正な使用料確保のため、使用料改定を検討する必要がある。
【汚水処理原価】
　平成28年度からは資本費の地方債元利償還金の全額を分流式下水道等に要する経費に計上したことにより182円台となっている。人口減少に伴い有収水量も減少していることから、施設の改築更新時にはダウンサイジング等を考慮し、汚水処理費の削減を図る必要がある。
【施設利用率】
　汚水処理人口の減少や、観光客減少等に伴う宿泊施設の減少などにより類似団体と比較し低い値であることから、施設の改築更新時にダウンサイジング等を考慮する必要がある。
【水洗化率】
　約99％で推移しているため特に問題なし。　</t>
    <rPh sb="11" eb="13">
      <t>ヘイセイ</t>
    </rPh>
    <rPh sb="15" eb="17">
      <t>ネンド</t>
    </rPh>
    <rPh sb="20" eb="22">
      <t>シホン</t>
    </rPh>
    <rPh sb="22" eb="23">
      <t>ヒ</t>
    </rPh>
    <rPh sb="29" eb="31">
      <t>ケイエイ</t>
    </rPh>
    <rPh sb="32" eb="33">
      <t>トモナ</t>
    </rPh>
    <rPh sb="34" eb="36">
      <t>シュウニュウ</t>
    </rPh>
    <rPh sb="40" eb="41">
      <t>ア</t>
    </rPh>
    <rPh sb="51" eb="52">
      <t>ミト</t>
    </rPh>
    <rPh sb="59" eb="61">
      <t>ソウトウ</t>
    </rPh>
    <rPh sb="63" eb="64">
      <t>ガク</t>
    </rPh>
    <rPh sb="68" eb="70">
      <t>ゼンガク</t>
    </rPh>
    <rPh sb="86" eb="88">
      <t>ヒリツ</t>
    </rPh>
    <rPh sb="89" eb="91">
      <t>ゾウカ</t>
    </rPh>
    <rPh sb="95" eb="97">
      <t>コンゴ</t>
    </rPh>
    <rPh sb="264" eb="266">
      <t>コンゴ</t>
    </rPh>
    <rPh sb="275" eb="278">
      <t>ロウキュウカ</t>
    </rPh>
    <rPh sb="279" eb="280">
      <t>トモナ</t>
    </rPh>
    <rPh sb="297" eb="298">
      <t>トウ</t>
    </rPh>
    <rPh sb="299" eb="300">
      <t>オコナ</t>
    </rPh>
    <rPh sb="301" eb="303">
      <t>ヨテイ</t>
    </rPh>
    <rPh sb="307" eb="309">
      <t>キギョウ</t>
    </rPh>
    <rPh sb="309" eb="310">
      <t>サイ</t>
    </rPh>
    <rPh sb="311" eb="312">
      <t>カ</t>
    </rPh>
    <rPh sb="313" eb="314">
      <t>イ</t>
    </rPh>
    <rPh sb="315" eb="316">
      <t>ガク</t>
    </rPh>
    <rPh sb="317" eb="319">
      <t>ゾウカ</t>
    </rPh>
    <rPh sb="373" eb="375">
      <t>シタマワ</t>
    </rPh>
    <rPh sb="382" eb="384">
      <t>イッパン</t>
    </rPh>
    <rPh sb="384" eb="386">
      <t>カイケイ</t>
    </rPh>
    <rPh sb="389" eb="391">
      <t>クリイレ</t>
    </rPh>
    <rPh sb="391" eb="392">
      <t>キン</t>
    </rPh>
    <rPh sb="393" eb="394">
      <t>マカナ</t>
    </rPh>
    <rPh sb="399" eb="401">
      <t>コンゴ</t>
    </rPh>
    <rPh sb="439" eb="441">
      <t>ヘイセイ</t>
    </rPh>
    <rPh sb="443" eb="444">
      <t>ネン</t>
    </rPh>
    <rPh sb="444" eb="445">
      <t>ド</t>
    </rPh>
    <rPh sb="448" eb="450">
      <t>シホン</t>
    </rPh>
    <rPh sb="450" eb="451">
      <t>ヒ</t>
    </rPh>
    <rPh sb="452" eb="454">
      <t>チホウ</t>
    </rPh>
    <rPh sb="454" eb="455">
      <t>サイ</t>
    </rPh>
    <rPh sb="455" eb="457">
      <t>ガンリ</t>
    </rPh>
    <rPh sb="457" eb="460">
      <t>ショウカンキン</t>
    </rPh>
    <rPh sb="461" eb="463">
      <t>ゼンガク</t>
    </rPh>
    <rPh sb="464" eb="466">
      <t>ブンリュウ</t>
    </rPh>
    <rPh sb="466" eb="467">
      <t>シキ</t>
    </rPh>
    <rPh sb="467" eb="470">
      <t>ゲスイドウ</t>
    </rPh>
    <rPh sb="470" eb="471">
      <t>トウ</t>
    </rPh>
    <rPh sb="472" eb="473">
      <t>ヨウ</t>
    </rPh>
    <rPh sb="475" eb="477">
      <t>ケイヒ</t>
    </rPh>
    <rPh sb="478" eb="480">
      <t>ケイジョウ</t>
    </rPh>
    <rPh sb="490" eb="491">
      <t>エン</t>
    </rPh>
    <rPh sb="491" eb="492">
      <t>ダイ</t>
    </rPh>
    <rPh sb="542" eb="543">
      <t>トウ</t>
    </rPh>
    <rPh sb="654" eb="655">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</si>
</sst>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A-4CC5-8746-D0B64C900E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73CA-4CC5-8746-D0B64C900E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20.309999999999999</c:v>
                </c:pt>
                <c:pt idx="1">
                  <c:v>20.59</c:v>
                </c:pt>
                <c:pt idx="2">
                  <c:v>19.440000000000001</c:v>
                </c:pt>
                <c:pt idx="3">
                  <c:v>19.440000000000001</c:v>
                </c:pt>
                <c:pt idx="4">
                  <c:v>18.010000000000002</c:v>
                </c:pt>
              </c:numCache>
            </c:numRef>
          </c:val>
          <c:extLst>
            <c:ext xmlns:c16="http://schemas.microsoft.com/office/drawing/2014/chart" uri="{C3380CC4-5D6E-409C-BE32-E72D297353CC}">
              <c16:uniqueId val="{00000000-698C-42B6-8C5C-02649151F7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698C-42B6-8C5C-02649151F7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99.07</c:v>
                </c:pt>
                <c:pt idx="1">
                  <c:v>99.06</c:v>
                </c:pt>
                <c:pt idx="2">
                  <c:v>99.02</c:v>
                </c:pt>
                <c:pt idx="3">
                  <c:v>98.99</c:v>
                </c:pt>
                <c:pt idx="4">
                  <c:v>98.96</c:v>
                </c:pt>
              </c:numCache>
            </c:numRef>
          </c:val>
          <c:extLst>
            <c:ext xmlns:c16="http://schemas.microsoft.com/office/drawing/2014/chart" uri="{C3380CC4-5D6E-409C-BE32-E72D297353CC}">
              <c16:uniqueId val="{00000000-2B8B-4F26-9FDA-52386714CC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2B8B-4F26-9FDA-52386714CC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82.76</c:v>
                </c:pt>
                <c:pt idx="1">
                  <c:v>82.63</c:v>
                </c:pt>
                <c:pt idx="2">
                  <c:v>82.22</c:v>
                </c:pt>
                <c:pt idx="3">
                  <c:v>82.54</c:v>
                </c:pt>
                <c:pt idx="4">
                  <c:v>99.19</c:v>
                </c:pt>
              </c:numCache>
            </c:numRef>
          </c:val>
          <c:extLst>
            <c:ext xmlns:c16="http://schemas.microsoft.com/office/drawing/2014/chart" uri="{C3380CC4-5D6E-409C-BE32-E72D297353CC}">
              <c16:uniqueId val="{00000000-9541-4073-AFF5-F267B29E86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1-4073-AFF5-F267B29E86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8-4158-B855-7A633484D6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8-4158-B855-7A633484D6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ED-4B83-9CA4-0E26CD220A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ED-4B83-9CA4-0E26CD220A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5-4D01-A577-B8690FAAA9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5-4D01-A577-B8690FAAA9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B3-4711-A79E-A98D2191CC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B3-4711-A79E-A98D2191CC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660.26</c:v>
                </c:pt>
                <c:pt idx="1">
                  <c:v>0</c:v>
                </c:pt>
                <c:pt idx="2">
                  <c:v>0</c:v>
                </c:pt>
                <c:pt idx="3">
                  <c:v>0</c:v>
                </c:pt>
                <c:pt idx="4">
                  <c:v>0</c:v>
                </c:pt>
              </c:numCache>
            </c:numRef>
          </c:val>
          <c:extLst>
            <c:ext xmlns:c16="http://schemas.microsoft.com/office/drawing/2014/chart" uri="{C3380CC4-5D6E-409C-BE32-E72D297353CC}">
              <c16:uniqueId val="{00000000-2083-421A-A69B-1973C5E44B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2083-421A-A69B-1973C5E44B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57.74</c:v>
                </c:pt>
                <c:pt idx="1">
                  <c:v>57.49</c:v>
                </c:pt>
                <c:pt idx="2">
                  <c:v>92.78</c:v>
                </c:pt>
                <c:pt idx="3">
                  <c:v>87.48</c:v>
                </c:pt>
                <c:pt idx="4">
                  <c:v>94.21</c:v>
                </c:pt>
              </c:numCache>
            </c:numRef>
          </c:val>
          <c:extLst>
            <c:ext xmlns:c16="http://schemas.microsoft.com/office/drawing/2014/chart" uri="{C3380CC4-5D6E-409C-BE32-E72D297353CC}">
              <c16:uniqueId val="{00000000-16CB-4E8F-88F7-D00039D972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16CB-4E8F-88F7-D00039D972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277.22000000000003</c:v>
                </c:pt>
                <c:pt idx="1">
                  <c:v>280.54000000000002</c:v>
                </c:pt>
                <c:pt idx="2">
                  <c:v>177.96</c:v>
                </c:pt>
                <c:pt idx="3">
                  <c:v>185.42</c:v>
                </c:pt>
                <c:pt idx="4">
                  <c:v>182.11</c:v>
                </c:pt>
              </c:numCache>
            </c:numRef>
          </c:val>
          <c:extLst>
            <c:ext xmlns:c16="http://schemas.microsoft.com/office/drawing/2014/chart" uri="{C3380CC4-5D6E-409C-BE32-E72D297353CC}">
              <c16:uniqueId val="{00000000-7803-4650-8E0D-B7F2FFDB3F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7803-4650-8E0D-B7F2FFDB3F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9" zoomScale="145" zoomScaleNormal="14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静岡県　南伊豆町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H2</v>
      </c>
      <c r="X8" s="77"/>
      <c r="Y8" s="77"/>
      <c r="Z8" s="77"/>
      <c r="AA8" s="77"/>
      <c r="AB8" s="77"/>
      <c r="AC8" s="77"/>
      <c r="AD8" s="78" t="str">
        <f>データ!$M$6</f>
        <v>非設置</v>
      </c>
      <c r="AE8" s="78"/>
      <c r="AF8" s="78"/>
      <c r="AG8" s="78"/>
      <c r="AH8" s="78"/>
      <c r="AI8" s="78"/>
      <c r="AJ8" s="78"/>
      <c r="AK8" s="3"/>
      <c r="AL8" s="74">
        <f>データ!S6</f>
        <v>8321</v>
      </c>
      <c r="AM8" s="74"/>
      <c r="AN8" s="74"/>
      <c r="AO8" s="74"/>
      <c r="AP8" s="74"/>
      <c r="AQ8" s="74"/>
      <c r="AR8" s="74"/>
      <c r="AS8" s="74"/>
      <c r="AT8" s="73">
        <f>データ!T6</f>
        <v>109.94</v>
      </c>
      <c r="AU8" s="73"/>
      <c r="AV8" s="73"/>
      <c r="AW8" s="73"/>
      <c r="AX8" s="73"/>
      <c r="AY8" s="73"/>
      <c r="AZ8" s="73"/>
      <c r="BA8" s="73"/>
      <c r="BB8" s="73">
        <f>データ!U6</f>
        <v>75.69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6.97</v>
      </c>
      <c r="Q10" s="73"/>
      <c r="R10" s="73"/>
      <c r="S10" s="73"/>
      <c r="T10" s="73"/>
      <c r="U10" s="73"/>
      <c r="V10" s="73"/>
      <c r="W10" s="73">
        <f>データ!Q6</f>
        <v>100</v>
      </c>
      <c r="X10" s="73"/>
      <c r="Y10" s="73"/>
      <c r="Z10" s="73"/>
      <c r="AA10" s="73"/>
      <c r="AB10" s="73"/>
      <c r="AC10" s="73"/>
      <c r="AD10" s="74">
        <f>データ!R6</f>
        <v>2400</v>
      </c>
      <c r="AE10" s="74"/>
      <c r="AF10" s="74"/>
      <c r="AG10" s="74"/>
      <c r="AH10" s="74"/>
      <c r="AI10" s="74"/>
      <c r="AJ10" s="74"/>
      <c r="AK10" s="2"/>
      <c r="AL10" s="74">
        <f>データ!V6</f>
        <v>576</v>
      </c>
      <c r="AM10" s="74"/>
      <c r="AN10" s="74"/>
      <c r="AO10" s="74"/>
      <c r="AP10" s="74"/>
      <c r="AQ10" s="74"/>
      <c r="AR10" s="74"/>
      <c r="AS10" s="74"/>
      <c r="AT10" s="73">
        <f>データ!W6</f>
        <v>0.36</v>
      </c>
      <c r="AU10" s="73"/>
      <c r="AV10" s="73"/>
      <c r="AW10" s="73"/>
      <c r="AX10" s="73"/>
      <c r="AY10" s="73"/>
      <c r="AZ10" s="73"/>
      <c r="BA10" s="73"/>
      <c r="BB10" s="73">
        <f>データ!X6</f>
        <v>1600</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2"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gFrtIjDfeCyfLHu6nIgdMrgvvn9X9ddnVjYlf7TaeAqW2/eKOydIi422ppAU05Es2dNCeWjddyu8eJSCClUng==" saltValue="5sRjgejoIU7vV2KFGiyf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223042</v>
      </c>
      <c r="D6" s="33">
        <f t="shared" si="3"/>
        <v>47</v>
      </c>
      <c r="E6" s="33">
        <f t="shared" si="3"/>
        <v>17</v>
      </c>
      <c r="F6" s="33">
        <f t="shared" si="3"/>
        <v>6</v>
      </c>
      <c r="G6" s="33">
        <f t="shared" si="3"/>
        <v>0</v>
      </c>
      <c r="H6" s="33" t="str">
        <f t="shared" si="3"/>
        <v>静岡県　南伊豆町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6.97</v>
      </c>
      <c r="Q6" s="34">
        <f t="shared" si="3"/>
        <v>100</v>
      </c>
      <c r="R6" s="34">
        <f t="shared" si="3"/>
        <v>2400</v>
      </c>
      <c r="S6" s="34">
        <f t="shared" si="3"/>
        <v>8321</v>
      </c>
      <c r="T6" s="34">
        <f t="shared" si="3"/>
        <v>109.94</v>
      </c>
      <c r="U6" s="34">
        <f t="shared" si="3"/>
        <v>75.69</v>
      </c>
      <c r="V6" s="34">
        <f t="shared" si="3"/>
        <v>576</v>
      </c>
      <c r="W6" s="34">
        <f t="shared" si="3"/>
        <v>0.36</v>
      </c>
      <c r="X6" s="34">
        <f t="shared" si="3"/>
        <v>1600</v>
      </c>
      <c r="Y6" s="35">
        <f>IF(Y7="",NA(),Y7)</f>
        <v>82.76</v>
      </c>
      <c r="Z6" s="35">
        <f t="shared" ref="Z6:AH6" si="4">IF(Z7="",NA(),Z7)</f>
        <v>82.63</v>
      </c>
      <c r="AA6" s="35">
        <f t="shared" si="4"/>
        <v>82.22</v>
      </c>
      <c r="AB6" s="35">
        <f t="shared" si="4"/>
        <v>82.54</v>
      </c>
      <c r="AC6" s="35">
        <f t="shared" si="4"/>
        <v>99.19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660.26</v>
      </c>
      <c r="BG6" s="34">
        <f t="shared" ref="BG6:BO6" si="7">IF(BG7="",NA(),BG7)</f>
        <v>0</v>
      </c>
      <c r="BH6" s="34">
        <f t="shared" si="7"/>
        <v>0</v>
      </c>
      <c r="BI6" s="34">
        <f t="shared" si="7"/>
        <v>0</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57.74</v>
      </c>
      <c r="BR6" s="35">
        <f t="shared" ref="BR6:BZ6" si="8">IF(BR7="",NA(),BR7)</f>
        <v>57.49</v>
      </c>
      <c r="BS6" s="35">
        <f t="shared" si="8"/>
        <v>92.78</v>
      </c>
      <c r="BT6" s="35">
        <f t="shared" si="8"/>
        <v>87.48</v>
      </c>
      <c r="BU6" s="35">
        <f t="shared" si="8"/>
        <v>94.21</v>
      </c>
      <c r="BV6" s="35">
        <f t="shared" si="8"/>
        <v>43.66</v>
      </c>
      <c r="BW6" s="35">
        <f t="shared" si="8"/>
        <v>43.13</v>
      </c>
      <c r="BX6" s="35">
        <f t="shared" si="8"/>
        <v>46.26</v>
      </c>
      <c r="BY6" s="35">
        <f t="shared" si="8"/>
        <v>45.81</v>
      </c>
      <c r="BZ6" s="35">
        <f t="shared" si="8"/>
        <v>43.43</v>
      </c>
      <c r="CA6" s="34" t="str">
        <f>IF(CA7="","",IF(CA7="-","【-】","【"&amp;SUBSTITUTE(TEXT(CA7,"#,##0.00"),"-","△")&amp;"】"))</f>
        <v>【45.14】</v>
      </c>
      <c r="CB6" s="35">
        <f>IF(CB7="",NA(),CB7)</f>
        <v>277.22000000000003</v>
      </c>
      <c r="CC6" s="35">
        <f t="shared" ref="CC6:CK6" si="9">IF(CC7="",NA(),CC7)</f>
        <v>280.54000000000002</v>
      </c>
      <c r="CD6" s="35">
        <f t="shared" si="9"/>
        <v>177.96</v>
      </c>
      <c r="CE6" s="35">
        <f t="shared" si="9"/>
        <v>185.42</v>
      </c>
      <c r="CF6" s="35">
        <f t="shared" si="9"/>
        <v>182.11</v>
      </c>
      <c r="CG6" s="35">
        <f t="shared" si="9"/>
        <v>382.09</v>
      </c>
      <c r="CH6" s="35">
        <f t="shared" si="9"/>
        <v>392.03</v>
      </c>
      <c r="CI6" s="35">
        <f t="shared" si="9"/>
        <v>376.4</v>
      </c>
      <c r="CJ6" s="35">
        <f t="shared" si="9"/>
        <v>383.92</v>
      </c>
      <c r="CK6" s="35">
        <f t="shared" si="9"/>
        <v>400.44</v>
      </c>
      <c r="CL6" s="34" t="str">
        <f>IF(CL7="","",IF(CL7="-","【-】","【"&amp;SUBSTITUTE(TEXT(CL7,"#,##0.00"),"-","△")&amp;"】"))</f>
        <v>【377.19】</v>
      </c>
      <c r="CM6" s="35">
        <f>IF(CM7="",NA(),CM7)</f>
        <v>20.309999999999999</v>
      </c>
      <c r="CN6" s="35">
        <f t="shared" ref="CN6:CV6" si="10">IF(CN7="",NA(),CN7)</f>
        <v>20.59</v>
      </c>
      <c r="CO6" s="35">
        <f t="shared" si="10"/>
        <v>19.440000000000001</v>
      </c>
      <c r="CP6" s="35">
        <f t="shared" si="10"/>
        <v>19.440000000000001</v>
      </c>
      <c r="CQ6" s="35">
        <f t="shared" si="10"/>
        <v>18.010000000000002</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99.07</v>
      </c>
      <c r="CY6" s="35">
        <f t="shared" ref="CY6:DG6" si="11">IF(CY7="",NA(),CY7)</f>
        <v>99.06</v>
      </c>
      <c r="CZ6" s="35">
        <f t="shared" si="11"/>
        <v>99.02</v>
      </c>
      <c r="DA6" s="35">
        <f t="shared" si="11"/>
        <v>98.99</v>
      </c>
      <c r="DB6" s="35">
        <f t="shared" si="11"/>
        <v>98.96</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2">
      <c r="A7" s="28"/>
      <c r="B7" s="37">
        <v>2018</v>
      </c>
      <c r="C7" s="37">
        <v>223042</v>
      </c>
      <c r="D7" s="37">
        <v>47</v>
      </c>
      <c r="E7" s="37">
        <v>17</v>
      </c>
      <c r="F7" s="37">
        <v>6</v>
      </c>
      <c r="G7" s="37">
        <v>0</v>
      </c>
      <c r="H7" s="37" t="s">
        <v>98</v>
      </c>
      <c r="I7" s="37" t="s">
        <v>99</v>
      </c>
      <c r="J7" s="37" t="s">
        <v>100</v>
      </c>
      <c r="K7" s="37" t="s">
        <v>101</v>
      </c>
      <c r="L7" s="37" t="s">
        <v>102</v>
      </c>
      <c r="M7" s="37" t="s">
        <v>103</v>
      </c>
      <c r="N7" s="38" t="s">
        <v>104</v>
      </c>
      <c r="O7" s="38" t="s">
        <v>105</v>
      </c>
      <c r="P7" s="38">
        <v>6.97</v>
      </c>
      <c r="Q7" s="38">
        <v>100</v>
      </c>
      <c r="R7" s="38">
        <v>2400</v>
      </c>
      <c r="S7" s="38">
        <v>8321</v>
      </c>
      <c r="T7" s="38">
        <v>109.94</v>
      </c>
      <c r="U7" s="38">
        <v>75.69</v>
      </c>
      <c r="V7" s="38">
        <v>576</v>
      </c>
      <c r="W7" s="38">
        <v>0.36</v>
      </c>
      <c r="X7" s="38">
        <v>1600</v>
      </c>
      <c r="Y7" s="38">
        <v>82.76</v>
      </c>
      <c r="Z7" s="38">
        <v>82.63</v>
      </c>
      <c r="AA7" s="38">
        <v>82.22</v>
      </c>
      <c r="AB7" s="38">
        <v>82.54</v>
      </c>
      <c r="AC7" s="38">
        <v>99.19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660.26</v>
      </c>
      <c r="BG7" s="38">
        <v>0</v>
      </c>
      <c r="BH7" s="38">
        <v>0</v>
      </c>
      <c r="BI7" s="38">
        <v>0</v>
      </c>
      <c r="BJ7" s="38">
        <v>0</v>
      </c>
      <c r="BK7" s="38">
        <v>830.5</v>
      </c>
      <c r="BL7" s="38">
        <v>1029.24</v>
      </c>
      <c r="BM7" s="38">
        <v>1063.93</v>
      </c>
      <c r="BN7" s="38">
        <v>1060.8599999999999</v>
      </c>
      <c r="BO7" s="38">
        <v>1006.65</v>
      </c>
      <c r="BP7" s="38">
        <v>973.2</v>
      </c>
      <c r="BQ7" s="38">
        <v>57.74</v>
      </c>
      <c r="BR7" s="38">
        <v>57.49</v>
      </c>
      <c r="BS7" s="38">
        <v>92.78</v>
      </c>
      <c r="BT7" s="38">
        <v>87.48</v>
      </c>
      <c r="BU7" s="38">
        <v>94.21</v>
      </c>
      <c r="BV7" s="38">
        <v>43.66</v>
      </c>
      <c r="BW7" s="38">
        <v>43.13</v>
      </c>
      <c r="BX7" s="38">
        <v>46.26</v>
      </c>
      <c r="BY7" s="38">
        <v>45.81</v>
      </c>
      <c r="BZ7" s="38">
        <v>43.43</v>
      </c>
      <c r="CA7" s="38">
        <v>45.14</v>
      </c>
      <c r="CB7" s="38">
        <v>277.22000000000003</v>
      </c>
      <c r="CC7" s="38">
        <v>280.54000000000002</v>
      </c>
      <c r="CD7" s="38">
        <v>177.96</v>
      </c>
      <c r="CE7" s="38">
        <v>185.42</v>
      </c>
      <c r="CF7" s="38">
        <v>182.11</v>
      </c>
      <c r="CG7" s="38">
        <v>382.09</v>
      </c>
      <c r="CH7" s="38">
        <v>392.03</v>
      </c>
      <c r="CI7" s="38">
        <v>376.4</v>
      </c>
      <c r="CJ7" s="38">
        <v>383.92</v>
      </c>
      <c r="CK7" s="38">
        <v>400.44</v>
      </c>
      <c r="CL7" s="38">
        <v>377.19</v>
      </c>
      <c r="CM7" s="38">
        <v>20.309999999999999</v>
      </c>
      <c r="CN7" s="38">
        <v>20.59</v>
      </c>
      <c r="CO7" s="38">
        <v>19.440000000000001</v>
      </c>
      <c r="CP7" s="38">
        <v>19.440000000000001</v>
      </c>
      <c r="CQ7" s="38">
        <v>18.010000000000002</v>
      </c>
      <c r="CR7" s="38">
        <v>39.68</v>
      </c>
      <c r="CS7" s="38">
        <v>35.64</v>
      </c>
      <c r="CT7" s="38">
        <v>33.729999999999997</v>
      </c>
      <c r="CU7" s="38">
        <v>33.21</v>
      </c>
      <c r="CV7" s="38">
        <v>32.229999999999997</v>
      </c>
      <c r="CW7" s="38">
        <v>33.69</v>
      </c>
      <c r="CX7" s="38">
        <v>99.07</v>
      </c>
      <c r="CY7" s="38">
        <v>99.06</v>
      </c>
      <c r="CZ7" s="38">
        <v>99.02</v>
      </c>
      <c r="DA7" s="38">
        <v>98.99</v>
      </c>
      <c r="DB7" s="38">
        <v>98.96</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minami</cp:lastModifiedBy>
  <cp:lastPrinted>2020-02-07T05:35:58Z</cp:lastPrinted>
  <dcterms:created xsi:type="dcterms:W3CDTF">2019-12-05T05:25:08Z</dcterms:created>
  <dcterms:modified xsi:type="dcterms:W3CDTF">2020-02-07T07:06:01Z</dcterms:modified>
  <cp:category/>
</cp:coreProperties>
</file>