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j-4001s\UserData\230.水道課\H31\03.庶務係\06 各種調査\02 国・県\01.県\01 市町行財政課\200210 経営分析表の比較（修正）\02 回答\"/>
    </mc:Choice>
  </mc:AlternateContent>
  <workbookProtection workbookAlgorithmName="SHA-512" workbookHashValue="yA1ZhZuOGGUu37PTz8Hd4T+vlJKHo9qn4ETTwPsZ6QeVYu8youbbAiougoBOAa2OWqi1lrxbJ6lhlCNnwoF2dQ==" workbookSaltValue="OuYhtGQGBNOaMB8w0YneA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<sst xmlns="http://schemas.openxmlformats.org/spreadsheetml/2006/main" count="220" uniqueCount="108">
  <si>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</si>
  <si>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</si>
  <si>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</si>
  <si>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</si>
  <si>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</si>
  <si>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</si>
  <si>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</si>
  <si>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</si>
  <si>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</si>
  <si>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</si>
  <si>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</si>
  <si>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</si>
  <si>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</si>
  <si>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</si>
  <si>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</si>
  <si>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</si>
  <si>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</si>
  <si>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</si>
  <si>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</si>
  <si>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</si>
  <si>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</si>
  <si>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</si>
  <si>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</si>
  <si>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</si>
  <si>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</si>
  <si>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</si>
  <si>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</si>
  <si>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</si>
  <si>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</si>
  <si>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</si>
  <si>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</si>
  <si>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</si>
  <si>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</si>
  <si>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</si>
  <si>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</si>
  <si>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</si>
  <si>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</si>
  <si>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</si>
  <si>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</si>
  <si>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</si>
  <si>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</si>
  <si>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</si>
  <si>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</si>
  <si>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</si>
  <si>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</si>
  <si>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</si>
  <si>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</si>
  <si>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</si>
  <si>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</si>
  <si>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</si>
  <si>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</si>
  <si>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</si>
  <si>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</si>
  <si>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</si>
  <si>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</si>
  <si>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</si>
  <si>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</si>
  <si>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</si>
  <si>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</si>
  <si>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</si>
  <si>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</si>
  <si>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</si>
  <si>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</si>
  <si>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</si>
  <si>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</si>
  <si>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</si>
  <si>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</si>
  <si>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</si>
  <si>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</si>
  <si>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</si>
  <si>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</si>
  <si>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</si>
  <si>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</si>
  <si>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</si>
  <si>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</si>
  <si>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</si>
  <si>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</si>
  <si>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</si>
  <si>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</si>
  <si>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</si>
  <si>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</si>
  <si>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</si>
  <si>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</si>
  <si>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</si>
  <si>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</si>
  <si>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</si>
  <si>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</si>
  <si>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</si>
  <si>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</si>
  <si>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</si>
  <si>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</si>
  <si>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</si>
  <si>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</si>
  <si>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菊川市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</si>
  <si>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</si>
  <si>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</si>
  <si>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</si>
  <si>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</si>
  <si>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</si>
  <si>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</si>
  <si>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</si>
  <si>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</si>
  <si>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</si>
  <si>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</si>
  <si>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</si>
  <si>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管路経年化率は全国平均・類似団体平均値を下回っていますが、近年上昇傾向です。計画的な管路更新を行っていく必要があります。
　管路更新率は、全国平均・類似団体平均値を下回っています。長期的かつ計画的な老朽管更新事業を進めていく必要があります。</t>
    <phoneticPr fontId="4"/>
  </si>
  <si>
    <t>　水道事業における主な収入である給水収益は、大幅な減少がなく、ほぼ横ばい状態のため安定した水道事業経営となっています。
　今後、給水収益の減少や老朽化資産の増加が予想される中、賦課徴収業務委託の発注方法変更や他業務の外部委託の検討、配水管口径変更などのダウンサイジングによる経費削減を進めます。また、有収率を改善するために定期的な漏水調査を実施し、管路経年化率と管路更新率を改善するため、計画的な管路更新事業を進めます。</t>
    <rPh sb="1" eb="3">
      <t>スイドウ</t>
    </rPh>
    <rPh sb="3" eb="5">
      <t>ジギョウ</t>
    </rPh>
    <rPh sb="9" eb="10">
      <t>シュ</t>
    </rPh>
    <rPh sb="11" eb="13">
      <t>シュウニュウ</t>
    </rPh>
    <rPh sb="16" eb="18">
      <t>キュウスイ</t>
    </rPh>
    <rPh sb="18" eb="20">
      <t>シュウエキ</t>
    </rPh>
    <rPh sb="22" eb="24">
      <t>オオハバ</t>
    </rPh>
    <rPh sb="25" eb="27">
      <t>ゲンショウ</t>
    </rPh>
    <rPh sb="33" eb="34">
      <t>ヨコ</t>
    </rPh>
    <rPh sb="36" eb="38">
      <t>ジョウタイ</t>
    </rPh>
    <rPh sb="41" eb="43">
      <t>アンテイ</t>
    </rPh>
    <rPh sb="45" eb="47">
      <t>スイドウ</t>
    </rPh>
    <rPh sb="47" eb="49">
      <t>ジギョウ</t>
    </rPh>
    <rPh sb="49" eb="51">
      <t>ケイエイ</t>
    </rPh>
    <rPh sb="61" eb="63">
      <t>コンゴ</t>
    </rPh>
    <rPh sb="64" eb="66">
      <t>キュウスイ</t>
    </rPh>
    <rPh sb="66" eb="68">
      <t>シュウエキ</t>
    </rPh>
    <rPh sb="69" eb="71">
      <t>ゲンショウ</t>
    </rPh>
    <rPh sb="72" eb="74">
      <t>ロウキュウ</t>
    </rPh>
    <rPh sb="74" eb="75">
      <t>カ</t>
    </rPh>
    <rPh sb="75" eb="77">
      <t>シサン</t>
    </rPh>
    <rPh sb="78" eb="80">
      <t>ゾウカ</t>
    </rPh>
    <rPh sb="81" eb="83">
      <t>ヨソウ</t>
    </rPh>
    <rPh sb="86" eb="87">
      <t>ナカ</t>
    </rPh>
    <rPh sb="88" eb="90">
      <t>フカ</t>
    </rPh>
    <rPh sb="90" eb="92">
      <t>チョウシュウ</t>
    </rPh>
    <rPh sb="92" eb="94">
      <t>ギョウム</t>
    </rPh>
    <rPh sb="94" eb="96">
      <t>イタク</t>
    </rPh>
    <rPh sb="97" eb="99">
      <t>ハッチュウ</t>
    </rPh>
    <rPh sb="99" eb="101">
      <t>ホウホウ</t>
    </rPh>
    <rPh sb="101" eb="103">
      <t>ヘンコウ</t>
    </rPh>
    <rPh sb="104" eb="105">
      <t>タ</t>
    </rPh>
    <rPh sb="105" eb="107">
      <t>ギョウム</t>
    </rPh>
    <rPh sb="108" eb="110">
      <t>ガイブ</t>
    </rPh>
    <rPh sb="110" eb="112">
      <t>イタク</t>
    </rPh>
    <rPh sb="113" eb="115">
      <t>ケントウ</t>
    </rPh>
    <rPh sb="116" eb="118">
      <t>ハイスイ</t>
    </rPh>
    <rPh sb="118" eb="119">
      <t>カン</t>
    </rPh>
    <rPh sb="119" eb="121">
      <t>コウケイ</t>
    </rPh>
    <rPh sb="121" eb="123">
      <t>ヘンコウ</t>
    </rPh>
    <rPh sb="137" eb="139">
      <t>ケイヒ</t>
    </rPh>
    <rPh sb="139" eb="141">
      <t>サクゲン</t>
    </rPh>
    <rPh sb="142" eb="143">
      <t>スス</t>
    </rPh>
    <rPh sb="167" eb="169">
      <t>チョウサ</t>
    </rPh>
    <rPh sb="170" eb="172">
      <t>ジッシ</t>
    </rPh>
    <rPh sb="174" eb="176">
      <t>カンロ</t>
    </rPh>
    <rPh sb="176" eb="179">
      <t>ケイネンカ</t>
    </rPh>
    <rPh sb="179" eb="180">
      <t>リツ</t>
    </rPh>
    <rPh sb="181" eb="183">
      <t>カンロ</t>
    </rPh>
    <rPh sb="183" eb="185">
      <t>コウシン</t>
    </rPh>
    <rPh sb="185" eb="186">
      <t>リツ</t>
    </rPh>
    <rPh sb="187" eb="189">
      <t>カイゼン</t>
    </rPh>
    <rPh sb="194" eb="197">
      <t>ケイカクテキ</t>
    </rPh>
    <rPh sb="198" eb="200">
      <t>カンロ</t>
    </rPh>
    <rPh sb="200" eb="202">
      <t>コウシン</t>
    </rPh>
    <rPh sb="202" eb="204">
      <t>ジギョウ</t>
    </rPh>
    <rPh sb="205" eb="206">
      <t>スス</t>
    </rPh>
    <phoneticPr fontId="4"/>
  </si>
  <si>
    <t>　経常収支比率及び料金回収率は共に100％を超え、健全な経営状態と言えます。平成30年度は、収益面において夏場の高温等の影響等による水道使用量の増加、消費増税による駆け込み需要の影響から新規給水装置工事件数（前年比140％）の増加、費用面においては、大規模な漏水が少なかったことによる修繕費の減となったことから経常収支率の上昇に至った要因が想定され、今後の動向を注視していく必要があります。
　企業債残高対給水収益比率は、全国平均・類似団体平均値を大きく下回っています。借入れに頼ることなく事業投資を行っていますが、その分、流動比率が低い状態です。
　施設利用率は全国平均・類似団体平均値を上回っているため、適切な規模の水道施設を効率的に利用しています。
　有収率は近年横ばい状態であり、類似団体平均値は上回っているものの全国平均では下回っています。漏水調査等を行い、原因究明を進め、老朽管を更新していく必要があります。</t>
    <rPh sb="1" eb="3">
      <t>ケイジョウ</t>
    </rPh>
    <rPh sb="3" eb="5">
      <t>シュウシ</t>
    </rPh>
    <rPh sb="5" eb="7">
      <t>ヒリツ</t>
    </rPh>
    <rPh sb="7" eb="8">
      <t>オヨ</t>
    </rPh>
    <rPh sb="9" eb="11">
      <t>リョウキン</t>
    </rPh>
    <rPh sb="11" eb="13">
      <t>カイシュウ</t>
    </rPh>
    <rPh sb="13" eb="14">
      <t>リツ</t>
    </rPh>
    <rPh sb="15" eb="16">
      <t>トモ</t>
    </rPh>
    <rPh sb="22" eb="23">
      <t>コ</t>
    </rPh>
    <rPh sb="25" eb="27">
      <t>ケンゼン</t>
    </rPh>
    <rPh sb="28" eb="30">
      <t>ケイエイ</t>
    </rPh>
    <rPh sb="30" eb="32">
      <t>ジョウタイ</t>
    </rPh>
    <rPh sb="33" eb="34">
      <t>イ</t>
    </rPh>
    <rPh sb="38" eb="40">
      <t>ヘイセイ</t>
    </rPh>
    <rPh sb="42" eb="44">
      <t>ネンド</t>
    </rPh>
    <rPh sb="46" eb="49">
      <t>シュウエキメン</t>
    </rPh>
    <rPh sb="53" eb="55">
      <t>ナツバ</t>
    </rPh>
    <rPh sb="56" eb="58">
      <t>コウオン</t>
    </rPh>
    <rPh sb="58" eb="59">
      <t>トウ</t>
    </rPh>
    <rPh sb="60" eb="62">
      <t>エイキョウ</t>
    </rPh>
    <rPh sb="62" eb="63">
      <t>トウ</t>
    </rPh>
    <rPh sb="66" eb="68">
      <t>スイドウ</t>
    </rPh>
    <rPh sb="68" eb="70">
      <t>シヨウ</t>
    </rPh>
    <rPh sb="70" eb="71">
      <t>リョウ</t>
    </rPh>
    <rPh sb="72" eb="74">
      <t>ゾウカ</t>
    </rPh>
    <rPh sb="75" eb="77">
      <t>ショウヒ</t>
    </rPh>
    <rPh sb="77" eb="79">
      <t>ゾウゼイ</t>
    </rPh>
    <rPh sb="82" eb="83">
      <t>カ</t>
    </rPh>
    <rPh sb="84" eb="85">
      <t>コ</t>
    </rPh>
    <rPh sb="86" eb="88">
      <t>ジュヨウ</t>
    </rPh>
    <rPh sb="89" eb="91">
      <t>エイキョウ</t>
    </rPh>
    <rPh sb="93" eb="95">
      <t>シンキ</t>
    </rPh>
    <rPh sb="95" eb="97">
      <t>キュウスイ</t>
    </rPh>
    <rPh sb="97" eb="99">
      <t>ソウチ</t>
    </rPh>
    <rPh sb="99" eb="101">
      <t>コウジ</t>
    </rPh>
    <rPh sb="101" eb="103">
      <t>ケンスウ</t>
    </rPh>
    <rPh sb="104" eb="107">
      <t>ゼンネンヒ</t>
    </rPh>
    <rPh sb="113" eb="115">
      <t>ゾウカ</t>
    </rPh>
    <rPh sb="116" eb="119">
      <t>ヒヨウメン</t>
    </rPh>
    <rPh sb="125" eb="128">
      <t>ダイキボ</t>
    </rPh>
    <rPh sb="129" eb="131">
      <t>ロウスイ</t>
    </rPh>
    <rPh sb="132" eb="133">
      <t>スク</t>
    </rPh>
    <rPh sb="142" eb="145">
      <t>シュウゼンヒ</t>
    </rPh>
    <rPh sb="155" eb="157">
      <t>ケイジョウ</t>
    </rPh>
    <rPh sb="157" eb="159">
      <t>シュウシ</t>
    </rPh>
    <rPh sb="159" eb="160">
      <t>リツ</t>
    </rPh>
    <rPh sb="161" eb="163">
      <t>ジョウショウ</t>
    </rPh>
    <rPh sb="164" eb="165">
      <t>イタ</t>
    </rPh>
    <rPh sb="167" eb="169">
      <t>ヨウイン</t>
    </rPh>
    <rPh sb="170" eb="172">
      <t>ソウテイ</t>
    </rPh>
    <rPh sb="175" eb="177">
      <t>コンゴ</t>
    </rPh>
    <rPh sb="178" eb="180">
      <t>ドウコウ</t>
    </rPh>
    <rPh sb="181" eb="183">
      <t>チュウシ</t>
    </rPh>
    <rPh sb="187" eb="189">
      <t>ヒツヨウ</t>
    </rPh>
    <rPh sb="197" eb="199">
      <t>キギョウ</t>
    </rPh>
    <rPh sb="199" eb="200">
      <t>サイ</t>
    </rPh>
    <rPh sb="200" eb="202">
      <t>ザンダカ</t>
    </rPh>
    <rPh sb="202" eb="203">
      <t>タイ</t>
    </rPh>
    <rPh sb="203" eb="205">
      <t>キュウスイ</t>
    </rPh>
    <rPh sb="205" eb="207">
      <t>シュウエキ</t>
    </rPh>
    <rPh sb="207" eb="209">
      <t>ヒリツ</t>
    </rPh>
    <rPh sb="211" eb="213">
      <t>ゼンコク</t>
    </rPh>
    <rPh sb="213" eb="215">
      <t>ヘイキン</t>
    </rPh>
    <rPh sb="216" eb="218">
      <t>ルイジ</t>
    </rPh>
    <rPh sb="218" eb="220">
      <t>ダンタイ</t>
    </rPh>
    <rPh sb="220" eb="222">
      <t>ヘイキン</t>
    </rPh>
    <rPh sb="222" eb="223">
      <t>チ</t>
    </rPh>
    <rPh sb="224" eb="225">
      <t>オオ</t>
    </rPh>
    <rPh sb="227" eb="229">
      <t>シタマワ</t>
    </rPh>
    <rPh sb="235" eb="237">
      <t>カリイ</t>
    </rPh>
    <rPh sb="239" eb="240">
      <t>タヨ</t>
    </rPh>
    <rPh sb="245" eb="247">
      <t>ジギョウ</t>
    </rPh>
    <rPh sb="247" eb="249">
      <t>トウシ</t>
    </rPh>
    <rPh sb="250" eb="251">
      <t>オコナ</t>
    </rPh>
    <rPh sb="260" eb="261">
      <t>ブン</t>
    </rPh>
    <rPh sb="262" eb="264">
      <t>リュウドウ</t>
    </rPh>
    <rPh sb="264" eb="266">
      <t>ヒリツ</t>
    </rPh>
    <rPh sb="267" eb="268">
      <t>ヒク</t>
    </rPh>
    <rPh sb="269" eb="271">
      <t>ジョウタイ</t>
    </rPh>
    <rPh sb="276" eb="278">
      <t>シセツ</t>
    </rPh>
    <rPh sb="278" eb="281">
      <t>リヨウリツ</t>
    </rPh>
    <rPh sb="282" eb="284">
      <t>ゼンコク</t>
    </rPh>
    <rPh sb="284" eb="286">
      <t>ヘイキン</t>
    </rPh>
    <rPh sb="287" eb="289">
      <t>ルイジ</t>
    </rPh>
    <rPh sb="289" eb="291">
      <t>ダンタイ</t>
    </rPh>
    <rPh sb="291" eb="293">
      <t>ヘイキン</t>
    </rPh>
    <rPh sb="293" eb="294">
      <t>チ</t>
    </rPh>
    <rPh sb="295" eb="297">
      <t>ウワマワ</t>
    </rPh>
    <rPh sb="304" eb="306">
      <t>テキセツ</t>
    </rPh>
    <rPh sb="307" eb="309">
      <t>キボ</t>
    </rPh>
    <rPh sb="310" eb="312">
      <t>スイドウ</t>
    </rPh>
    <rPh sb="312" eb="314">
      <t>シセツ</t>
    </rPh>
    <rPh sb="315" eb="318">
      <t>コウリツテキ</t>
    </rPh>
    <rPh sb="319" eb="321">
      <t>リヨウ</t>
    </rPh>
    <rPh sb="329" eb="332">
      <t>ユウシュウリツ</t>
    </rPh>
    <rPh sb="333" eb="335">
      <t>キンネン</t>
    </rPh>
    <rPh sb="335" eb="336">
      <t>ヨコ</t>
    </rPh>
    <rPh sb="338" eb="340">
      <t>ジョウタイ</t>
    </rPh>
    <rPh sb="344" eb="346">
      <t>ルイジ</t>
    </rPh>
    <rPh sb="346" eb="348">
      <t>ダンタイ</t>
    </rPh>
    <rPh sb="348" eb="350">
      <t>ヘイキン</t>
    </rPh>
    <rPh sb="350" eb="351">
      <t>チ</t>
    </rPh>
    <rPh sb="352" eb="354">
      <t>ウワマワ</t>
    </rPh>
    <rPh sb="361" eb="363">
      <t>ゼンコク</t>
    </rPh>
    <rPh sb="363" eb="365">
      <t>ヘイキン</t>
    </rPh>
    <rPh sb="367" eb="369">
      <t>シタマワ</t>
    </rPh>
    <rPh sb="375" eb="377">
      <t>ロウスイ</t>
    </rPh>
    <rPh sb="377" eb="379">
      <t>チョウサ</t>
    </rPh>
    <rPh sb="379" eb="380">
      <t>トウ</t>
    </rPh>
    <rPh sb="381" eb="382">
      <t>オコナ</t>
    </rPh>
    <rPh sb="384" eb="386">
      <t>ゲンイン</t>
    </rPh>
    <rPh sb="386" eb="388">
      <t>キュウメイ</t>
    </rPh>
    <rPh sb="389" eb="390">
      <t>スス</t>
    </rPh>
    <rPh sb="392" eb="394">
      <t>ロウキュウ</t>
    </rPh>
    <rPh sb="394" eb="395">
      <t>カン</t>
    </rPh>
    <rPh sb="396" eb="398">
      <t>コウシン</t>
    </rPh>
    <rPh sb="402" eb="4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</si>
</sst>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0.64</c:v>
                </c:pt>
                <c:pt idx="1">
                  <c:v>0.49</c:v>
                </c:pt>
                <c:pt idx="2">
                  <c:v>0.21</c:v>
                </c:pt>
                <c:pt idx="3">
                  <c:v>0.46</c:v>
                </c:pt>
                <c:pt idx="4">
                  <c:v>0.69</c:v>
                </c:pt>
              </c:numCache>
            </c:numRef>
          </c:val>
          <c:extLst xmlns:c16r2="http://schemas.microsoft.com/office/drawing/2015/06/chart">
            <c:ext xmlns:c16="http://schemas.microsoft.com/office/drawing/2014/chart" uri="{C3380CC4-5D6E-409C-BE32-E72D297353CC}">
              <c16:uniqueId val="{00000000-EA53-4874-BACA-B5A298A2A137}"/>
            </c:ext>
          </c:extLst>
        </c:ser>
        <c:dLbls>
          <c:showLegendKey val="0"/>
          <c:showVal val="0"/>
          <c:showCatName val="0"/>
          <c:showSerName val="0"/>
          <c:showPercent val="0"/>
          <c:showBubbleSize val="0"/>
        </c:dLbls>
        <c:gapWidth val="150"/>
        <c:axId val="327877576"/>
        <c:axId val="32787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EA53-4874-BACA-B5A298A2A137}"/>
            </c:ext>
          </c:extLst>
        </c:ser>
        <c:dLbls>
          <c:showLegendKey val="0"/>
          <c:showVal val="0"/>
          <c:showCatName val="0"/>
          <c:showSerName val="0"/>
          <c:showPercent val="0"/>
          <c:showBubbleSize val="0"/>
        </c:dLbls>
        <c:marker val="1"/>
        <c:smooth val="0"/>
        <c:axId val="327877576"/>
        <c:axId val="327875224"/>
      </c:lineChart>
      <c:dateAx>
        <c:axId val="327877576"/>
        <c:scaling>
          <c:orientation val="minMax"/>
        </c:scaling>
        <c:delete val="1"/>
        <c:axPos val="b"/>
        <c:numFmt formatCode="ge" sourceLinked="1"/>
        <c:majorTickMark val="none"/>
        <c:minorTickMark val="none"/>
        <c:tickLblPos val="none"/>
        <c:crossAx val="327875224"/>
        <c:crosses val="autoZero"/>
        <c:auto val="1"/>
        <c:lblOffset val="100"/>
        <c:baseTimeUnit val="years"/>
      </c:dateAx>
      <c:valAx>
        <c:axId val="32787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87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70.540000000000006</c:v>
                </c:pt>
                <c:pt idx="1">
                  <c:v>71.03</c:v>
                </c:pt>
                <c:pt idx="2">
                  <c:v>71.56</c:v>
                </c:pt>
                <c:pt idx="3">
                  <c:v>71.3</c:v>
                </c:pt>
                <c:pt idx="4">
                  <c:v>72.239999999999995</c:v>
                </c:pt>
              </c:numCache>
            </c:numRef>
          </c:val>
          <c:extLst xmlns:c16r2="http://schemas.microsoft.com/office/drawing/2015/06/chart">
            <c:ext xmlns:c16="http://schemas.microsoft.com/office/drawing/2014/chart" uri="{C3380CC4-5D6E-409C-BE32-E72D297353CC}">
              <c16:uniqueId val="{00000000-6D81-4A0A-9393-112BABC2C33E}"/>
            </c:ext>
          </c:extLst>
        </c:ser>
        <c:dLbls>
          <c:showLegendKey val="0"/>
          <c:showVal val="0"/>
          <c:showCatName val="0"/>
          <c:showSerName val="0"/>
          <c:showPercent val="0"/>
          <c:showBubbleSize val="0"/>
        </c:dLbls>
        <c:gapWidth val="150"/>
        <c:axId val="389084912"/>
        <c:axId val="389077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6D81-4A0A-9393-112BABC2C33E}"/>
            </c:ext>
          </c:extLst>
        </c:ser>
        <c:dLbls>
          <c:showLegendKey val="0"/>
          <c:showVal val="0"/>
          <c:showCatName val="0"/>
          <c:showSerName val="0"/>
          <c:showPercent val="0"/>
          <c:showBubbleSize val="0"/>
        </c:dLbls>
        <c:marker val="1"/>
        <c:smooth val="0"/>
        <c:axId val="389084912"/>
        <c:axId val="389077464"/>
      </c:lineChart>
      <c:dateAx>
        <c:axId val="389084912"/>
        <c:scaling>
          <c:orientation val="minMax"/>
        </c:scaling>
        <c:delete val="1"/>
        <c:axPos val="b"/>
        <c:numFmt formatCode="ge" sourceLinked="1"/>
        <c:majorTickMark val="none"/>
        <c:minorTickMark val="none"/>
        <c:tickLblPos val="none"/>
        <c:crossAx val="389077464"/>
        <c:crosses val="autoZero"/>
        <c:auto val="1"/>
        <c:lblOffset val="100"/>
        <c:baseTimeUnit val="years"/>
      </c:dateAx>
      <c:valAx>
        <c:axId val="38907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08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85.68</c:v>
                </c:pt>
                <c:pt idx="1">
                  <c:v>85.73</c:v>
                </c:pt>
                <c:pt idx="2">
                  <c:v>85.69</c:v>
                </c:pt>
                <c:pt idx="3">
                  <c:v>85.8</c:v>
                </c:pt>
                <c:pt idx="4">
                  <c:v>85.2</c:v>
                </c:pt>
              </c:numCache>
            </c:numRef>
          </c:val>
          <c:extLst xmlns:c16r2="http://schemas.microsoft.com/office/drawing/2015/06/chart">
            <c:ext xmlns:c16="http://schemas.microsoft.com/office/drawing/2014/chart" uri="{C3380CC4-5D6E-409C-BE32-E72D297353CC}">
              <c16:uniqueId val="{00000000-2324-491D-92A7-AC45C3F25667}"/>
            </c:ext>
          </c:extLst>
        </c:ser>
        <c:dLbls>
          <c:showLegendKey val="0"/>
          <c:showVal val="0"/>
          <c:showCatName val="0"/>
          <c:showSerName val="0"/>
          <c:showPercent val="0"/>
          <c:showBubbleSize val="0"/>
        </c:dLbls>
        <c:gapWidth val="150"/>
        <c:axId val="389078248"/>
        <c:axId val="38907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2324-491D-92A7-AC45C3F25667}"/>
            </c:ext>
          </c:extLst>
        </c:ser>
        <c:dLbls>
          <c:showLegendKey val="0"/>
          <c:showVal val="0"/>
          <c:showCatName val="0"/>
          <c:showSerName val="0"/>
          <c:showPercent val="0"/>
          <c:showBubbleSize val="0"/>
        </c:dLbls>
        <c:marker val="1"/>
        <c:smooth val="0"/>
        <c:axId val="389078248"/>
        <c:axId val="389078640"/>
      </c:lineChart>
      <c:dateAx>
        <c:axId val="389078248"/>
        <c:scaling>
          <c:orientation val="minMax"/>
        </c:scaling>
        <c:delete val="1"/>
        <c:axPos val="b"/>
        <c:numFmt formatCode="ge" sourceLinked="1"/>
        <c:majorTickMark val="none"/>
        <c:minorTickMark val="none"/>
        <c:tickLblPos val="none"/>
        <c:crossAx val="389078640"/>
        <c:crosses val="autoZero"/>
        <c:auto val="1"/>
        <c:lblOffset val="100"/>
        <c:baseTimeUnit val="years"/>
      </c:dateAx>
      <c:valAx>
        <c:axId val="38907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07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104.86</c:v>
                </c:pt>
                <c:pt idx="1">
                  <c:v>106.02</c:v>
                </c:pt>
                <c:pt idx="2">
                  <c:v>106.52</c:v>
                </c:pt>
                <c:pt idx="3">
                  <c:v>109.77</c:v>
                </c:pt>
                <c:pt idx="4">
                  <c:v>114.4</c:v>
                </c:pt>
              </c:numCache>
            </c:numRef>
          </c:val>
          <c:extLst xmlns:c16r2="http://schemas.microsoft.com/office/drawing/2015/06/chart">
            <c:ext xmlns:c16="http://schemas.microsoft.com/office/drawing/2014/chart" uri="{C3380CC4-5D6E-409C-BE32-E72D297353CC}">
              <c16:uniqueId val="{00000000-F584-4459-9795-84517FB3072F}"/>
            </c:ext>
          </c:extLst>
        </c:ser>
        <c:dLbls>
          <c:showLegendKey val="0"/>
          <c:showVal val="0"/>
          <c:showCatName val="0"/>
          <c:showSerName val="0"/>
          <c:showPercent val="0"/>
          <c:showBubbleSize val="0"/>
        </c:dLbls>
        <c:gapWidth val="150"/>
        <c:axId val="388564656"/>
        <c:axId val="38856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F584-4459-9795-84517FB3072F}"/>
            </c:ext>
          </c:extLst>
        </c:ser>
        <c:dLbls>
          <c:showLegendKey val="0"/>
          <c:showVal val="0"/>
          <c:showCatName val="0"/>
          <c:showSerName val="0"/>
          <c:showPercent val="0"/>
          <c:showBubbleSize val="0"/>
        </c:dLbls>
        <c:marker val="1"/>
        <c:smooth val="0"/>
        <c:axId val="388564656"/>
        <c:axId val="388562696"/>
      </c:lineChart>
      <c:dateAx>
        <c:axId val="388564656"/>
        <c:scaling>
          <c:orientation val="minMax"/>
        </c:scaling>
        <c:delete val="1"/>
        <c:axPos val="b"/>
        <c:numFmt formatCode="ge" sourceLinked="1"/>
        <c:majorTickMark val="none"/>
        <c:minorTickMark val="none"/>
        <c:tickLblPos val="none"/>
        <c:crossAx val="388562696"/>
        <c:crosses val="autoZero"/>
        <c:auto val="1"/>
        <c:lblOffset val="100"/>
        <c:baseTimeUnit val="years"/>
      </c:dateAx>
      <c:valAx>
        <c:axId val="388562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856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45.01</c:v>
                </c:pt>
                <c:pt idx="1">
                  <c:v>46.56</c:v>
                </c:pt>
                <c:pt idx="2">
                  <c:v>47.69</c:v>
                </c:pt>
                <c:pt idx="3">
                  <c:v>49.29</c:v>
                </c:pt>
                <c:pt idx="4">
                  <c:v>49.94</c:v>
                </c:pt>
              </c:numCache>
            </c:numRef>
          </c:val>
          <c:extLst xmlns:c16r2="http://schemas.microsoft.com/office/drawing/2015/06/chart">
            <c:ext xmlns:c16="http://schemas.microsoft.com/office/drawing/2014/chart" uri="{C3380CC4-5D6E-409C-BE32-E72D297353CC}">
              <c16:uniqueId val="{00000000-E630-4BC0-BF55-501747FEB6B9}"/>
            </c:ext>
          </c:extLst>
        </c:ser>
        <c:dLbls>
          <c:showLegendKey val="0"/>
          <c:showVal val="0"/>
          <c:showCatName val="0"/>
          <c:showSerName val="0"/>
          <c:showPercent val="0"/>
          <c:showBubbleSize val="0"/>
        </c:dLbls>
        <c:gapWidth val="150"/>
        <c:axId val="388566224"/>
        <c:axId val="38855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E630-4BC0-BF55-501747FEB6B9}"/>
            </c:ext>
          </c:extLst>
        </c:ser>
        <c:dLbls>
          <c:showLegendKey val="0"/>
          <c:showVal val="0"/>
          <c:showCatName val="0"/>
          <c:showSerName val="0"/>
          <c:showPercent val="0"/>
          <c:showBubbleSize val="0"/>
        </c:dLbls>
        <c:marker val="1"/>
        <c:smooth val="0"/>
        <c:axId val="388566224"/>
        <c:axId val="388559952"/>
      </c:lineChart>
      <c:dateAx>
        <c:axId val="388566224"/>
        <c:scaling>
          <c:orientation val="minMax"/>
        </c:scaling>
        <c:delete val="1"/>
        <c:axPos val="b"/>
        <c:numFmt formatCode="ge" sourceLinked="1"/>
        <c:majorTickMark val="none"/>
        <c:minorTickMark val="none"/>
        <c:tickLblPos val="none"/>
        <c:crossAx val="388559952"/>
        <c:crosses val="autoZero"/>
        <c:auto val="1"/>
        <c:lblOffset val="100"/>
        <c:baseTimeUnit val="years"/>
      </c:dateAx>
      <c:valAx>
        <c:axId val="38855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56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8.15</c:v>
                </c:pt>
                <c:pt idx="1">
                  <c:v>9.91</c:v>
                </c:pt>
                <c:pt idx="2">
                  <c:v>10.64</c:v>
                </c:pt>
                <c:pt idx="3">
                  <c:v>10.56</c:v>
                </c:pt>
                <c:pt idx="4">
                  <c:v>10.87</c:v>
                </c:pt>
              </c:numCache>
            </c:numRef>
          </c:val>
          <c:extLst xmlns:c16r2="http://schemas.microsoft.com/office/drawing/2015/06/chart">
            <c:ext xmlns:c16="http://schemas.microsoft.com/office/drawing/2014/chart" uri="{C3380CC4-5D6E-409C-BE32-E72D297353CC}">
              <c16:uniqueId val="{00000000-8BED-4228-9CD6-6607244ADDF9}"/>
            </c:ext>
          </c:extLst>
        </c:ser>
        <c:dLbls>
          <c:showLegendKey val="0"/>
          <c:showVal val="0"/>
          <c:showCatName val="0"/>
          <c:showSerName val="0"/>
          <c:showPercent val="0"/>
          <c:showBubbleSize val="0"/>
        </c:dLbls>
        <c:gapWidth val="150"/>
        <c:axId val="388565440"/>
        <c:axId val="38856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8BED-4228-9CD6-6607244ADDF9}"/>
            </c:ext>
          </c:extLst>
        </c:ser>
        <c:dLbls>
          <c:showLegendKey val="0"/>
          <c:showVal val="0"/>
          <c:showCatName val="0"/>
          <c:showSerName val="0"/>
          <c:showPercent val="0"/>
          <c:showBubbleSize val="0"/>
        </c:dLbls>
        <c:marker val="1"/>
        <c:smooth val="0"/>
        <c:axId val="388565440"/>
        <c:axId val="388563872"/>
      </c:lineChart>
      <c:dateAx>
        <c:axId val="388565440"/>
        <c:scaling>
          <c:orientation val="minMax"/>
        </c:scaling>
        <c:delete val="1"/>
        <c:axPos val="b"/>
        <c:numFmt formatCode="ge" sourceLinked="1"/>
        <c:majorTickMark val="none"/>
        <c:minorTickMark val="none"/>
        <c:tickLblPos val="none"/>
        <c:crossAx val="388563872"/>
        <c:crosses val="autoZero"/>
        <c:auto val="1"/>
        <c:lblOffset val="100"/>
        <c:baseTimeUnit val="years"/>
      </c:dateAx>
      <c:valAx>
        <c:axId val="3885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5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80-4DE1-94E6-33A1A2F4D67A}"/>
            </c:ext>
          </c:extLst>
        </c:ser>
        <c:dLbls>
          <c:showLegendKey val="0"/>
          <c:showVal val="0"/>
          <c:showCatName val="0"/>
          <c:showSerName val="0"/>
          <c:showPercent val="0"/>
          <c:showBubbleSize val="0"/>
        </c:dLbls>
        <c:gapWidth val="150"/>
        <c:axId val="388564264"/>
        <c:axId val="38856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E980-4DE1-94E6-33A1A2F4D67A}"/>
            </c:ext>
          </c:extLst>
        </c:ser>
        <c:dLbls>
          <c:showLegendKey val="0"/>
          <c:showVal val="0"/>
          <c:showCatName val="0"/>
          <c:showSerName val="0"/>
          <c:showPercent val="0"/>
          <c:showBubbleSize val="0"/>
        </c:dLbls>
        <c:marker val="1"/>
        <c:smooth val="0"/>
        <c:axId val="388564264"/>
        <c:axId val="388560736"/>
      </c:lineChart>
      <c:dateAx>
        <c:axId val="388564264"/>
        <c:scaling>
          <c:orientation val="minMax"/>
        </c:scaling>
        <c:delete val="1"/>
        <c:axPos val="b"/>
        <c:numFmt formatCode="ge" sourceLinked="1"/>
        <c:majorTickMark val="none"/>
        <c:minorTickMark val="none"/>
        <c:tickLblPos val="none"/>
        <c:crossAx val="388560736"/>
        <c:crosses val="autoZero"/>
        <c:auto val="1"/>
        <c:lblOffset val="100"/>
        <c:baseTimeUnit val="years"/>
      </c:dateAx>
      <c:valAx>
        <c:axId val="388560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856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211.34</c:v>
                </c:pt>
                <c:pt idx="1">
                  <c:v>199.81</c:v>
                </c:pt>
                <c:pt idx="2">
                  <c:v>205</c:v>
                </c:pt>
                <c:pt idx="3">
                  <c:v>249.96</c:v>
                </c:pt>
                <c:pt idx="4">
                  <c:v>305.13</c:v>
                </c:pt>
              </c:numCache>
            </c:numRef>
          </c:val>
          <c:extLst xmlns:c16r2="http://schemas.microsoft.com/office/drawing/2015/06/chart">
            <c:ext xmlns:c16="http://schemas.microsoft.com/office/drawing/2014/chart" uri="{C3380CC4-5D6E-409C-BE32-E72D297353CC}">
              <c16:uniqueId val="{00000000-5BA2-47E7-847B-DEBAE2DCEBDE}"/>
            </c:ext>
          </c:extLst>
        </c:ser>
        <c:dLbls>
          <c:showLegendKey val="0"/>
          <c:showVal val="0"/>
          <c:showCatName val="0"/>
          <c:showSerName val="0"/>
          <c:showPercent val="0"/>
          <c:showBubbleSize val="0"/>
        </c:dLbls>
        <c:gapWidth val="150"/>
        <c:axId val="388561520"/>
        <c:axId val="38855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5BA2-47E7-847B-DEBAE2DCEBDE}"/>
            </c:ext>
          </c:extLst>
        </c:ser>
        <c:dLbls>
          <c:showLegendKey val="0"/>
          <c:showVal val="0"/>
          <c:showCatName val="0"/>
          <c:showSerName val="0"/>
          <c:showPercent val="0"/>
          <c:showBubbleSize val="0"/>
        </c:dLbls>
        <c:marker val="1"/>
        <c:smooth val="0"/>
        <c:axId val="388561520"/>
        <c:axId val="388559168"/>
      </c:lineChart>
      <c:dateAx>
        <c:axId val="388561520"/>
        <c:scaling>
          <c:orientation val="minMax"/>
        </c:scaling>
        <c:delete val="1"/>
        <c:axPos val="b"/>
        <c:numFmt formatCode="ge" sourceLinked="1"/>
        <c:majorTickMark val="none"/>
        <c:minorTickMark val="none"/>
        <c:tickLblPos val="none"/>
        <c:crossAx val="388559168"/>
        <c:crosses val="autoZero"/>
        <c:auto val="1"/>
        <c:lblOffset val="100"/>
        <c:baseTimeUnit val="years"/>
      </c:dateAx>
      <c:valAx>
        <c:axId val="388559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856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196.32</c:v>
                </c:pt>
                <c:pt idx="1">
                  <c:v>177.32</c:v>
                </c:pt>
                <c:pt idx="2">
                  <c:v>159.27000000000001</c:v>
                </c:pt>
                <c:pt idx="3">
                  <c:v>151.88999999999999</c:v>
                </c:pt>
                <c:pt idx="4">
                  <c:v>143.16</c:v>
                </c:pt>
              </c:numCache>
            </c:numRef>
          </c:val>
          <c:extLst xmlns:c16r2="http://schemas.microsoft.com/office/drawing/2015/06/chart">
            <c:ext xmlns:c16="http://schemas.microsoft.com/office/drawing/2014/chart" uri="{C3380CC4-5D6E-409C-BE32-E72D297353CC}">
              <c16:uniqueId val="{00000000-D625-48B4-A1BC-A21CA11ECD4C}"/>
            </c:ext>
          </c:extLst>
        </c:ser>
        <c:dLbls>
          <c:showLegendKey val="0"/>
          <c:showVal val="0"/>
          <c:showCatName val="0"/>
          <c:showSerName val="0"/>
          <c:showPercent val="0"/>
          <c:showBubbleSize val="0"/>
        </c:dLbls>
        <c:gapWidth val="150"/>
        <c:axId val="389083736"/>
        <c:axId val="38908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D625-48B4-A1BC-A21CA11ECD4C}"/>
            </c:ext>
          </c:extLst>
        </c:ser>
        <c:dLbls>
          <c:showLegendKey val="0"/>
          <c:showVal val="0"/>
          <c:showCatName val="0"/>
          <c:showSerName val="0"/>
          <c:showPercent val="0"/>
          <c:showBubbleSize val="0"/>
        </c:dLbls>
        <c:marker val="1"/>
        <c:smooth val="0"/>
        <c:axId val="389083736"/>
        <c:axId val="389080600"/>
      </c:lineChart>
      <c:dateAx>
        <c:axId val="389083736"/>
        <c:scaling>
          <c:orientation val="minMax"/>
        </c:scaling>
        <c:delete val="1"/>
        <c:axPos val="b"/>
        <c:numFmt formatCode="ge" sourceLinked="1"/>
        <c:majorTickMark val="none"/>
        <c:minorTickMark val="none"/>
        <c:tickLblPos val="none"/>
        <c:crossAx val="389080600"/>
        <c:crosses val="autoZero"/>
        <c:auto val="1"/>
        <c:lblOffset val="100"/>
        <c:baseTimeUnit val="years"/>
      </c:dateAx>
      <c:valAx>
        <c:axId val="389080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908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101.16</c:v>
                </c:pt>
                <c:pt idx="1">
                  <c:v>102.67</c:v>
                </c:pt>
                <c:pt idx="2">
                  <c:v>103.1</c:v>
                </c:pt>
                <c:pt idx="3">
                  <c:v>106.73</c:v>
                </c:pt>
                <c:pt idx="4">
                  <c:v>111.15</c:v>
                </c:pt>
              </c:numCache>
            </c:numRef>
          </c:val>
          <c:extLst xmlns:c16r2="http://schemas.microsoft.com/office/drawing/2015/06/chart">
            <c:ext xmlns:c16="http://schemas.microsoft.com/office/drawing/2014/chart" uri="{C3380CC4-5D6E-409C-BE32-E72D297353CC}">
              <c16:uniqueId val="{00000000-1E7F-4ED4-A25A-7D6129D8187F}"/>
            </c:ext>
          </c:extLst>
        </c:ser>
        <c:dLbls>
          <c:showLegendKey val="0"/>
          <c:showVal val="0"/>
          <c:showCatName val="0"/>
          <c:showSerName val="0"/>
          <c:showPercent val="0"/>
          <c:showBubbleSize val="0"/>
        </c:dLbls>
        <c:gapWidth val="150"/>
        <c:axId val="389082168"/>
        <c:axId val="38907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1E7F-4ED4-A25A-7D6129D8187F}"/>
            </c:ext>
          </c:extLst>
        </c:ser>
        <c:dLbls>
          <c:showLegendKey val="0"/>
          <c:showVal val="0"/>
          <c:showCatName val="0"/>
          <c:showSerName val="0"/>
          <c:showPercent val="0"/>
          <c:showBubbleSize val="0"/>
        </c:dLbls>
        <c:marker val="1"/>
        <c:smooth val="0"/>
        <c:axId val="389082168"/>
        <c:axId val="389079424"/>
      </c:lineChart>
      <c:dateAx>
        <c:axId val="389082168"/>
        <c:scaling>
          <c:orientation val="minMax"/>
        </c:scaling>
        <c:delete val="1"/>
        <c:axPos val="b"/>
        <c:numFmt formatCode="ge" sourceLinked="1"/>
        <c:majorTickMark val="none"/>
        <c:minorTickMark val="none"/>
        <c:tickLblPos val="none"/>
        <c:crossAx val="389079424"/>
        <c:crosses val="autoZero"/>
        <c:auto val="1"/>
        <c:lblOffset val="100"/>
        <c:baseTimeUnit val="years"/>
      </c:dateAx>
      <c:valAx>
        <c:axId val="3890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08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187.54</c:v>
                </c:pt>
                <c:pt idx="1">
                  <c:v>184.87</c:v>
                </c:pt>
                <c:pt idx="2">
                  <c:v>184.25</c:v>
                </c:pt>
                <c:pt idx="3">
                  <c:v>177.93</c:v>
                </c:pt>
                <c:pt idx="4">
                  <c:v>171.12</c:v>
                </c:pt>
              </c:numCache>
            </c:numRef>
          </c:val>
          <c:extLst xmlns:c16r2="http://schemas.microsoft.com/office/drawing/2015/06/chart">
            <c:ext xmlns:c16="http://schemas.microsoft.com/office/drawing/2014/chart" uri="{C3380CC4-5D6E-409C-BE32-E72D297353CC}">
              <c16:uniqueId val="{00000000-0B0E-4FA8-ABFC-AAC20D6E3BA3}"/>
            </c:ext>
          </c:extLst>
        </c:ser>
        <c:dLbls>
          <c:showLegendKey val="0"/>
          <c:showVal val="0"/>
          <c:showCatName val="0"/>
          <c:showSerName val="0"/>
          <c:showPercent val="0"/>
          <c:showBubbleSize val="0"/>
        </c:dLbls>
        <c:gapWidth val="150"/>
        <c:axId val="389081384"/>
        <c:axId val="38908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0B0E-4FA8-ABFC-AAC20D6E3BA3}"/>
            </c:ext>
          </c:extLst>
        </c:ser>
        <c:dLbls>
          <c:showLegendKey val="0"/>
          <c:showVal val="0"/>
          <c:showCatName val="0"/>
          <c:showSerName val="0"/>
          <c:showPercent val="0"/>
          <c:showBubbleSize val="0"/>
        </c:dLbls>
        <c:marker val="1"/>
        <c:smooth val="0"/>
        <c:axId val="389081384"/>
        <c:axId val="389082560"/>
      </c:lineChart>
      <c:dateAx>
        <c:axId val="389081384"/>
        <c:scaling>
          <c:orientation val="minMax"/>
        </c:scaling>
        <c:delete val="1"/>
        <c:axPos val="b"/>
        <c:numFmt formatCode="ge" sourceLinked="1"/>
        <c:majorTickMark val="none"/>
        <c:minorTickMark val="none"/>
        <c:tickLblPos val="none"/>
        <c:crossAx val="389082560"/>
        <c:crosses val="autoZero"/>
        <c:auto val="1"/>
        <c:lblOffset val="100"/>
        <c:baseTimeUnit val="years"/>
      </c:dateAx>
      <c:valAx>
        <c:axId val="3890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08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静岡県　菊川市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48275</v>
      </c>
      <c r="AM8" s="70"/>
      <c r="AN8" s="70"/>
      <c r="AO8" s="70"/>
      <c r="AP8" s="70"/>
      <c r="AQ8" s="70"/>
      <c r="AR8" s="70"/>
      <c r="AS8" s="70"/>
      <c r="AT8" s="66">
        <f>データ!$S$6</f>
        <v>94.19</v>
      </c>
      <c r="AU8" s="67"/>
      <c r="AV8" s="67"/>
      <c r="AW8" s="67"/>
      <c r="AX8" s="67"/>
      <c r="AY8" s="67"/>
      <c r="AZ8" s="67"/>
      <c r="BA8" s="67"/>
      <c r="BB8" s="69">
        <f>データ!$T$6</f>
        <v>512.53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81.61</v>
      </c>
      <c r="J10" s="67"/>
      <c r="K10" s="67"/>
      <c r="L10" s="67"/>
      <c r="M10" s="67"/>
      <c r="N10" s="67"/>
      <c r="O10" s="68"/>
      <c r="P10" s="69">
        <f>データ!$P$6</f>
        <v>99.74</v>
      </c>
      <c r="Q10" s="69"/>
      <c r="R10" s="69"/>
      <c r="S10" s="69"/>
      <c r="T10" s="69"/>
      <c r="U10" s="69"/>
      <c r="V10" s="69"/>
      <c r="W10" s="70">
        <f>データ!$Q$6</f>
        <v>3570</v>
      </c>
      <c r="X10" s="70"/>
      <c r="Y10" s="70"/>
      <c r="Z10" s="70"/>
      <c r="AA10" s="70"/>
      <c r="AB10" s="70"/>
      <c r="AC10" s="70"/>
      <c r="AD10" s="2"/>
      <c r="AE10" s="2"/>
      <c r="AF10" s="2"/>
      <c r="AG10" s="2"/>
      <c r="AH10" s="4"/>
      <c r="AI10" s="4"/>
      <c r="AJ10" s="4"/>
      <c r="AK10" s="4"/>
      <c r="AL10" s="70">
        <f>データ!$U$6</f>
        <v>47196</v>
      </c>
      <c r="AM10" s="70"/>
      <c r="AN10" s="70"/>
      <c r="AO10" s="70"/>
      <c r="AP10" s="70"/>
      <c r="AQ10" s="70"/>
      <c r="AR10" s="70"/>
      <c r="AS10" s="70"/>
      <c r="AT10" s="66">
        <f>データ!$V$6</f>
        <v>73.78</v>
      </c>
      <c r="AU10" s="67"/>
      <c r="AV10" s="67"/>
      <c r="AW10" s="67"/>
      <c r="AX10" s="67"/>
      <c r="AY10" s="67"/>
      <c r="AZ10" s="67"/>
      <c r="BA10" s="67"/>
      <c r="BB10" s="69">
        <f>データ!$W$6</f>
        <v>639.69000000000005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CWOFU7IxnFFuXE3G+JBCI5EDZp5+8yd33mr85pcIh7IegUmZdAG66YupfH8h5RkFnVYJvLqzOLcfajJrrdAFNQ==" saltValue="aJdJ7ngfPdX45kllZ2/wq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222241</v>
      </c>
      <c r="D6" s="34">
        <f t="shared" si="3"/>
        <v>46</v>
      </c>
      <c r="E6" s="34">
        <f t="shared" si="3"/>
        <v>1</v>
      </c>
      <c r="F6" s="34">
        <f t="shared" si="3"/>
        <v>0</v>
      </c>
      <c r="G6" s="34">
        <f t="shared" si="3"/>
        <v>1</v>
      </c>
      <c r="H6" s="34" t="str">
        <f t="shared" si="3"/>
        <v>静岡県　菊川市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81.61</v>
      </c>
      <c r="P6" s="35">
        <f t="shared" si="3"/>
        <v>99.74</v>
      </c>
      <c r="Q6" s="35">
        <f t="shared" si="3"/>
        <v>3570</v>
      </c>
      <c r="R6" s="35">
        <f t="shared" si="3"/>
        <v>48275</v>
      </c>
      <c r="S6" s="35">
        <f t="shared" si="3"/>
        <v>94.19</v>
      </c>
      <c r="T6" s="35">
        <f t="shared" si="3"/>
        <v>512.53</v>
      </c>
      <c r="U6" s="35">
        <f t="shared" si="3"/>
        <v>47196</v>
      </c>
      <c r="V6" s="35">
        <f t="shared" si="3"/>
        <v>73.78</v>
      </c>
      <c r="W6" s="35">
        <f t="shared" si="3"/>
        <v>639.69000000000005</v>
      </c>
      <c r="X6" s="36">
        <f>IF(X7="",NA(),X7)</f>
        <v>104.86</v>
      </c>
      <c r="Y6" s="36">
        <f t="shared" ref="Y6:AG6" si="4">IF(Y7="",NA(),Y7)</f>
        <v>106.02</v>
      </c>
      <c r="Z6" s="36">
        <f t="shared" si="4"/>
        <v>106.52</v>
      </c>
      <c r="AA6" s="36">
        <f t="shared" si="4"/>
        <v>109.77</v>
      </c>
      <c r="AB6" s="36">
        <f t="shared" si="4"/>
        <v>114.4</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211.34</v>
      </c>
      <c r="AU6" s="36">
        <f t="shared" ref="AU6:BC6" si="6">IF(AU7="",NA(),AU7)</f>
        <v>199.81</v>
      </c>
      <c r="AV6" s="36">
        <f t="shared" si="6"/>
        <v>205</v>
      </c>
      <c r="AW6" s="36">
        <f t="shared" si="6"/>
        <v>249.96</v>
      </c>
      <c r="AX6" s="36">
        <f t="shared" si="6"/>
        <v>305.13</v>
      </c>
      <c r="AY6" s="36">
        <f t="shared" si="6"/>
        <v>382.09</v>
      </c>
      <c r="AZ6" s="36">
        <f t="shared" si="6"/>
        <v>371.31</v>
      </c>
      <c r="BA6" s="36">
        <f t="shared" si="6"/>
        <v>377.63</v>
      </c>
      <c r="BB6" s="36">
        <f t="shared" si="6"/>
        <v>357.34</v>
      </c>
      <c r="BC6" s="36">
        <f t="shared" si="6"/>
        <v>366.03</v>
      </c>
      <c r="BD6" s="35" t="str">
        <f>IF(BD7="","",IF(BD7="-","【-】","【"&amp;SUBSTITUTE(TEXT(BD7,"#,##0.00"),"-","△")&amp;"】"))</f>
        <v>【261.93】</v>
      </c>
      <c r="BE6" s="36">
        <f>IF(BE7="",NA(),BE7)</f>
        <v>196.32</v>
      </c>
      <c r="BF6" s="36">
        <f t="shared" ref="BF6:BN6" si="7">IF(BF7="",NA(),BF7)</f>
        <v>177.32</v>
      </c>
      <c r="BG6" s="36">
        <f t="shared" si="7"/>
        <v>159.27000000000001</v>
      </c>
      <c r="BH6" s="36">
        <f t="shared" si="7"/>
        <v>151.88999999999999</v>
      </c>
      <c r="BI6" s="36">
        <f t="shared" si="7"/>
        <v>143.16</v>
      </c>
      <c r="BJ6" s="36">
        <f t="shared" si="7"/>
        <v>385.06</v>
      </c>
      <c r="BK6" s="36">
        <f t="shared" si="7"/>
        <v>373.09</v>
      </c>
      <c r="BL6" s="36">
        <f t="shared" si="7"/>
        <v>364.71</v>
      </c>
      <c r="BM6" s="36">
        <f t="shared" si="7"/>
        <v>373.69</v>
      </c>
      <c r="BN6" s="36">
        <f t="shared" si="7"/>
        <v>370.12</v>
      </c>
      <c r="BO6" s="35" t="str">
        <f>IF(BO7="","",IF(BO7="-","【-】","【"&amp;SUBSTITUTE(TEXT(BO7,"#,##0.00"),"-","△")&amp;"】"))</f>
        <v>【270.46】</v>
      </c>
      <c r="BP6" s="36">
        <f>IF(BP7="",NA(),BP7)</f>
        <v>101.16</v>
      </c>
      <c r="BQ6" s="36">
        <f t="shared" ref="BQ6:BY6" si="8">IF(BQ7="",NA(),BQ7)</f>
        <v>102.67</v>
      </c>
      <c r="BR6" s="36">
        <f t="shared" si="8"/>
        <v>103.1</v>
      </c>
      <c r="BS6" s="36">
        <f t="shared" si="8"/>
        <v>106.73</v>
      </c>
      <c r="BT6" s="36">
        <f t="shared" si="8"/>
        <v>111.15</v>
      </c>
      <c r="BU6" s="36">
        <f t="shared" si="8"/>
        <v>99.07</v>
      </c>
      <c r="BV6" s="36">
        <f t="shared" si="8"/>
        <v>99.99</v>
      </c>
      <c r="BW6" s="36">
        <f t="shared" si="8"/>
        <v>100.65</v>
      </c>
      <c r="BX6" s="36">
        <f t="shared" si="8"/>
        <v>99.87</v>
      </c>
      <c r="BY6" s="36">
        <f t="shared" si="8"/>
        <v>100.42</v>
      </c>
      <c r="BZ6" s="35" t="str">
        <f>IF(BZ7="","",IF(BZ7="-","【-】","【"&amp;SUBSTITUTE(TEXT(BZ7,"#,##0.00"),"-","△")&amp;"】"))</f>
        <v>【103.91】</v>
      </c>
      <c r="CA6" s="36">
        <f>IF(CA7="",NA(),CA7)</f>
        <v>187.54</v>
      </c>
      <c r="CB6" s="36">
        <f t="shared" ref="CB6:CJ6" si="9">IF(CB7="",NA(),CB7)</f>
        <v>184.87</v>
      </c>
      <c r="CC6" s="36">
        <f t="shared" si="9"/>
        <v>184.25</v>
      </c>
      <c r="CD6" s="36">
        <f t="shared" si="9"/>
        <v>177.93</v>
      </c>
      <c r="CE6" s="36">
        <f t="shared" si="9"/>
        <v>171.12</v>
      </c>
      <c r="CF6" s="36">
        <f t="shared" si="9"/>
        <v>173.03</v>
      </c>
      <c r="CG6" s="36">
        <f t="shared" si="9"/>
        <v>171.15</v>
      </c>
      <c r="CH6" s="36">
        <f t="shared" si="9"/>
        <v>170.19</v>
      </c>
      <c r="CI6" s="36">
        <f t="shared" si="9"/>
        <v>171.81</v>
      </c>
      <c r="CJ6" s="36">
        <f t="shared" si="9"/>
        <v>171.67</v>
      </c>
      <c r="CK6" s="35" t="str">
        <f>IF(CK7="","",IF(CK7="-","【-】","【"&amp;SUBSTITUTE(TEXT(CK7,"#,##0.00"),"-","△")&amp;"】"))</f>
        <v>【167.11】</v>
      </c>
      <c r="CL6" s="36">
        <f>IF(CL7="",NA(),CL7)</f>
        <v>70.540000000000006</v>
      </c>
      <c r="CM6" s="36">
        <f t="shared" ref="CM6:CU6" si="10">IF(CM7="",NA(),CM7)</f>
        <v>71.03</v>
      </c>
      <c r="CN6" s="36">
        <f t="shared" si="10"/>
        <v>71.56</v>
      </c>
      <c r="CO6" s="36">
        <f t="shared" si="10"/>
        <v>71.3</v>
      </c>
      <c r="CP6" s="36">
        <f t="shared" si="10"/>
        <v>72.239999999999995</v>
      </c>
      <c r="CQ6" s="36">
        <f t="shared" si="10"/>
        <v>58.58</v>
      </c>
      <c r="CR6" s="36">
        <f t="shared" si="10"/>
        <v>58.53</v>
      </c>
      <c r="CS6" s="36">
        <f t="shared" si="10"/>
        <v>59.01</v>
      </c>
      <c r="CT6" s="36">
        <f t="shared" si="10"/>
        <v>60.03</v>
      </c>
      <c r="CU6" s="36">
        <f t="shared" si="10"/>
        <v>59.74</v>
      </c>
      <c r="CV6" s="35" t="str">
        <f>IF(CV7="","",IF(CV7="-","【-】","【"&amp;SUBSTITUTE(TEXT(CV7,"#,##0.00"),"-","△")&amp;"】"))</f>
        <v>【60.27】</v>
      </c>
      <c r="CW6" s="36">
        <f>IF(CW7="",NA(),CW7)</f>
        <v>85.68</v>
      </c>
      <c r="CX6" s="36">
        <f t="shared" ref="CX6:DF6" si="11">IF(CX7="",NA(),CX7)</f>
        <v>85.73</v>
      </c>
      <c r="CY6" s="36">
        <f t="shared" si="11"/>
        <v>85.69</v>
      </c>
      <c r="CZ6" s="36">
        <f t="shared" si="11"/>
        <v>85.8</v>
      </c>
      <c r="DA6" s="36">
        <f t="shared" si="11"/>
        <v>85.2</v>
      </c>
      <c r="DB6" s="36">
        <f t="shared" si="11"/>
        <v>85.23</v>
      </c>
      <c r="DC6" s="36">
        <f t="shared" si="11"/>
        <v>85.26</v>
      </c>
      <c r="DD6" s="36">
        <f t="shared" si="11"/>
        <v>85.37</v>
      </c>
      <c r="DE6" s="36">
        <f t="shared" si="11"/>
        <v>84.81</v>
      </c>
      <c r="DF6" s="36">
        <f t="shared" si="11"/>
        <v>84.8</v>
      </c>
      <c r="DG6" s="35" t="str">
        <f>IF(DG7="","",IF(DG7="-","【-】","【"&amp;SUBSTITUTE(TEXT(DG7,"#,##0.00"),"-","△")&amp;"】"))</f>
        <v>【89.92】</v>
      </c>
      <c r="DH6" s="36">
        <f>IF(DH7="",NA(),DH7)</f>
        <v>45.01</v>
      </c>
      <c r="DI6" s="36">
        <f t="shared" ref="DI6:DQ6" si="12">IF(DI7="",NA(),DI7)</f>
        <v>46.56</v>
      </c>
      <c r="DJ6" s="36">
        <f t="shared" si="12"/>
        <v>47.69</v>
      </c>
      <c r="DK6" s="36">
        <f t="shared" si="12"/>
        <v>49.29</v>
      </c>
      <c r="DL6" s="36">
        <f t="shared" si="12"/>
        <v>49.94</v>
      </c>
      <c r="DM6" s="36">
        <f t="shared" si="12"/>
        <v>44.31</v>
      </c>
      <c r="DN6" s="36">
        <f t="shared" si="12"/>
        <v>45.75</v>
      </c>
      <c r="DO6" s="36">
        <f t="shared" si="12"/>
        <v>46.9</v>
      </c>
      <c r="DP6" s="36">
        <f t="shared" si="12"/>
        <v>47.28</v>
      </c>
      <c r="DQ6" s="36">
        <f t="shared" si="12"/>
        <v>47.66</v>
      </c>
      <c r="DR6" s="35" t="str">
        <f>IF(DR7="","",IF(DR7="-","【-】","【"&amp;SUBSTITUTE(TEXT(DR7,"#,##0.00"),"-","△")&amp;"】"))</f>
        <v>【48.85】</v>
      </c>
      <c r="DS6" s="36">
        <f>IF(DS7="",NA(),DS7)</f>
        <v>8.15</v>
      </c>
      <c r="DT6" s="36">
        <f t="shared" ref="DT6:EB6" si="13">IF(DT7="",NA(),DT7)</f>
        <v>9.91</v>
      </c>
      <c r="DU6" s="36">
        <f t="shared" si="13"/>
        <v>10.64</v>
      </c>
      <c r="DV6" s="36">
        <f t="shared" si="13"/>
        <v>10.56</v>
      </c>
      <c r="DW6" s="36">
        <f t="shared" si="13"/>
        <v>10.87</v>
      </c>
      <c r="DX6" s="36">
        <f t="shared" si="13"/>
        <v>10.09</v>
      </c>
      <c r="DY6" s="36">
        <f t="shared" si="13"/>
        <v>10.54</v>
      </c>
      <c r="DZ6" s="36">
        <f t="shared" si="13"/>
        <v>12.03</v>
      </c>
      <c r="EA6" s="36">
        <f t="shared" si="13"/>
        <v>12.19</v>
      </c>
      <c r="EB6" s="36">
        <f t="shared" si="13"/>
        <v>15.1</v>
      </c>
      <c r="EC6" s="35" t="str">
        <f>IF(EC7="","",IF(EC7="-","【-】","【"&amp;SUBSTITUTE(TEXT(EC7,"#,##0.00"),"-","△")&amp;"】"))</f>
        <v>【17.80】</v>
      </c>
      <c r="ED6" s="36">
        <f>IF(ED7="",NA(),ED7)</f>
        <v>0.64</v>
      </c>
      <c r="EE6" s="36">
        <f t="shared" ref="EE6:EM6" si="14">IF(EE7="",NA(),EE7)</f>
        <v>0.49</v>
      </c>
      <c r="EF6" s="36">
        <f t="shared" si="14"/>
        <v>0.21</v>
      </c>
      <c r="EG6" s="36">
        <f t="shared" si="14"/>
        <v>0.46</v>
      </c>
      <c r="EH6" s="36">
        <f t="shared" si="14"/>
        <v>0.69</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222241</v>
      </c>
      <c r="D7" s="38">
        <v>46</v>
      </c>
      <c r="E7" s="38">
        <v>1</v>
      </c>
      <c r="F7" s="38">
        <v>0</v>
      </c>
      <c r="G7" s="38">
        <v>1</v>
      </c>
      <c r="H7" s="38" t="s">
        <v>93</v>
      </c>
      <c r="I7" s="38" t="s">
        <v>94</v>
      </c>
      <c r="J7" s="38" t="s">
        <v>95</v>
      </c>
      <c r="K7" s="38" t="s">
        <v>96</v>
      </c>
      <c r="L7" s="38" t="s">
        <v>97</v>
      </c>
      <c r="M7" s="38" t="s">
        <v>98</v>
      </c>
      <c r="N7" s="39" t="s">
        <v>99</v>
      </c>
      <c r="O7" s="39">
        <v>81.61</v>
      </c>
      <c r="P7" s="39">
        <v>99.74</v>
      </c>
      <c r="Q7" s="39">
        <v>3570</v>
      </c>
      <c r="R7" s="39">
        <v>48275</v>
      </c>
      <c r="S7" s="39">
        <v>94.19</v>
      </c>
      <c r="T7" s="39">
        <v>512.53</v>
      </c>
      <c r="U7" s="39">
        <v>47196</v>
      </c>
      <c r="V7" s="39">
        <v>73.78</v>
      </c>
      <c r="W7" s="39">
        <v>639.69000000000005</v>
      </c>
      <c r="X7" s="39">
        <v>104.86</v>
      </c>
      <c r="Y7" s="39">
        <v>106.02</v>
      </c>
      <c r="Z7" s="39">
        <v>106.52</v>
      </c>
      <c r="AA7" s="39">
        <v>109.77</v>
      </c>
      <c r="AB7" s="39">
        <v>114.4</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211.34</v>
      </c>
      <c r="AU7" s="39">
        <v>199.81</v>
      </c>
      <c r="AV7" s="39">
        <v>205</v>
      </c>
      <c r="AW7" s="39">
        <v>249.96</v>
      </c>
      <c r="AX7" s="39">
        <v>305.13</v>
      </c>
      <c r="AY7" s="39">
        <v>382.09</v>
      </c>
      <c r="AZ7" s="39">
        <v>371.31</v>
      </c>
      <c r="BA7" s="39">
        <v>377.63</v>
      </c>
      <c r="BB7" s="39">
        <v>357.34</v>
      </c>
      <c r="BC7" s="39">
        <v>366.03</v>
      </c>
      <c r="BD7" s="39">
        <v>261.93</v>
      </c>
      <c r="BE7" s="39">
        <v>196.32</v>
      </c>
      <c r="BF7" s="39">
        <v>177.32</v>
      </c>
      <c r="BG7" s="39">
        <v>159.27000000000001</v>
      </c>
      <c r="BH7" s="39">
        <v>151.88999999999999</v>
      </c>
      <c r="BI7" s="39">
        <v>143.16</v>
      </c>
      <c r="BJ7" s="39">
        <v>385.06</v>
      </c>
      <c r="BK7" s="39">
        <v>373.09</v>
      </c>
      <c r="BL7" s="39">
        <v>364.71</v>
      </c>
      <c r="BM7" s="39">
        <v>373.69</v>
      </c>
      <c r="BN7" s="39">
        <v>370.12</v>
      </c>
      <c r="BO7" s="39">
        <v>270.45999999999998</v>
      </c>
      <c r="BP7" s="39">
        <v>101.16</v>
      </c>
      <c r="BQ7" s="39">
        <v>102.67</v>
      </c>
      <c r="BR7" s="39">
        <v>103.1</v>
      </c>
      <c r="BS7" s="39">
        <v>106.73</v>
      </c>
      <c r="BT7" s="39">
        <v>111.15</v>
      </c>
      <c r="BU7" s="39">
        <v>99.07</v>
      </c>
      <c r="BV7" s="39">
        <v>99.99</v>
      </c>
      <c r="BW7" s="39">
        <v>100.65</v>
      </c>
      <c r="BX7" s="39">
        <v>99.87</v>
      </c>
      <c r="BY7" s="39">
        <v>100.42</v>
      </c>
      <c r="BZ7" s="39">
        <v>103.91</v>
      </c>
      <c r="CA7" s="39">
        <v>187.54</v>
      </c>
      <c r="CB7" s="39">
        <v>184.87</v>
      </c>
      <c r="CC7" s="39">
        <v>184.25</v>
      </c>
      <c r="CD7" s="39">
        <v>177.93</v>
      </c>
      <c r="CE7" s="39">
        <v>171.12</v>
      </c>
      <c r="CF7" s="39">
        <v>173.03</v>
      </c>
      <c r="CG7" s="39">
        <v>171.15</v>
      </c>
      <c r="CH7" s="39">
        <v>170.19</v>
      </c>
      <c r="CI7" s="39">
        <v>171.81</v>
      </c>
      <c r="CJ7" s="39">
        <v>171.67</v>
      </c>
      <c r="CK7" s="39">
        <v>167.11</v>
      </c>
      <c r="CL7" s="39">
        <v>70.540000000000006</v>
      </c>
      <c r="CM7" s="39">
        <v>71.03</v>
      </c>
      <c r="CN7" s="39">
        <v>71.56</v>
      </c>
      <c r="CO7" s="39">
        <v>71.3</v>
      </c>
      <c r="CP7" s="39">
        <v>72.239999999999995</v>
      </c>
      <c r="CQ7" s="39">
        <v>58.58</v>
      </c>
      <c r="CR7" s="39">
        <v>58.53</v>
      </c>
      <c r="CS7" s="39">
        <v>59.01</v>
      </c>
      <c r="CT7" s="39">
        <v>60.03</v>
      </c>
      <c r="CU7" s="39">
        <v>59.74</v>
      </c>
      <c r="CV7" s="39">
        <v>60.27</v>
      </c>
      <c r="CW7" s="39">
        <v>85.68</v>
      </c>
      <c r="CX7" s="39">
        <v>85.73</v>
      </c>
      <c r="CY7" s="39">
        <v>85.69</v>
      </c>
      <c r="CZ7" s="39">
        <v>85.8</v>
      </c>
      <c r="DA7" s="39">
        <v>85.2</v>
      </c>
      <c r="DB7" s="39">
        <v>85.23</v>
      </c>
      <c r="DC7" s="39">
        <v>85.26</v>
      </c>
      <c r="DD7" s="39">
        <v>85.37</v>
      </c>
      <c r="DE7" s="39">
        <v>84.81</v>
      </c>
      <c r="DF7" s="39">
        <v>84.8</v>
      </c>
      <c r="DG7" s="39">
        <v>89.92</v>
      </c>
      <c r="DH7" s="39">
        <v>45.01</v>
      </c>
      <c r="DI7" s="39">
        <v>46.56</v>
      </c>
      <c r="DJ7" s="39">
        <v>47.69</v>
      </c>
      <c r="DK7" s="39">
        <v>49.29</v>
      </c>
      <c r="DL7" s="39">
        <v>49.94</v>
      </c>
      <c r="DM7" s="39">
        <v>44.31</v>
      </c>
      <c r="DN7" s="39">
        <v>45.75</v>
      </c>
      <c r="DO7" s="39">
        <v>46.9</v>
      </c>
      <c r="DP7" s="39">
        <v>47.28</v>
      </c>
      <c r="DQ7" s="39">
        <v>47.66</v>
      </c>
      <c r="DR7" s="39">
        <v>48.85</v>
      </c>
      <c r="DS7" s="39">
        <v>8.15</v>
      </c>
      <c r="DT7" s="39">
        <v>9.91</v>
      </c>
      <c r="DU7" s="39">
        <v>10.64</v>
      </c>
      <c r="DV7" s="39">
        <v>10.56</v>
      </c>
      <c r="DW7" s="39">
        <v>10.87</v>
      </c>
      <c r="DX7" s="39">
        <v>10.09</v>
      </c>
      <c r="DY7" s="39">
        <v>10.54</v>
      </c>
      <c r="DZ7" s="39">
        <v>12.03</v>
      </c>
      <c r="EA7" s="39">
        <v>12.19</v>
      </c>
      <c r="EB7" s="39">
        <v>15.1</v>
      </c>
      <c r="EC7" s="39">
        <v>17.8</v>
      </c>
      <c r="ED7" s="39">
        <v>0.64</v>
      </c>
      <c r="EE7" s="39">
        <v>0.49</v>
      </c>
      <c r="EF7" s="39">
        <v>0.21</v>
      </c>
      <c r="EG7" s="39">
        <v>0.46</v>
      </c>
      <c r="EH7" s="39">
        <v>0.69</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KJ13108</cp:lastModifiedBy>
  <cp:lastPrinted>2020-02-10T01:28:52Z</cp:lastPrinted>
  <dcterms:created xsi:type="dcterms:W3CDTF">2019-12-05T04:17:55Z</dcterms:created>
  <dcterms:modified xsi:type="dcterms:W3CDTF">2020-02-10T01:29:11Z</dcterms:modified>
  <cp:category/>
</cp:coreProperties>
</file>