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j-4001s\UserData\910.菊川病院\H31\05経営企画課\620.調査\R020127【財政課】公営企業に係る｢経営比較分析表｣の公表について\03_回答（県から修正指示後）\"/>
    </mc:Choice>
  </mc:AlternateContent>
  <workbookProtection workbookAlgorithmName="SHA-512" workbookHashValue="0hg/h+RUCS/OqFGGEAAdJJfZwiJ7GfvWSbo+AN7nbg5lI0v9N215VBzBoZaW6u6yGQjvcJ0FTLNWobw7gDaY8w==" workbookSaltValue="aTCqMahM3Nze/6d5bYbHk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32" i="4" l="1"/>
  <c r="FL54" i="4"/>
  <c r="MH78" i="4"/>
  <c r="IZ54" i="4"/>
  <c r="IZ32" i="4"/>
  <c r="HM78" i="4"/>
  <c r="CS78" i="4"/>
  <c r="BX54" i="4"/>
  <c r="BX32" i="4"/>
  <c r="MN54" i="4"/>
  <c r="FL32" i="4"/>
  <c r="C11" i="5"/>
  <c r="D11" i="5"/>
  <c r="E11" i="5"/>
  <c r="B11" i="5"/>
  <c r="KC78" i="4" l="1"/>
  <c r="FH78" i="4"/>
  <c r="DS54" i="4"/>
  <c r="DS32" i="4"/>
  <c r="AE54" i="4"/>
  <c r="KU54" i="4"/>
  <c r="KU32" i="4"/>
  <c r="HG54" i="4"/>
  <c r="HG32" i="4"/>
  <c r="AN78" i="4"/>
  <c r="AE32" i="4"/>
  <c r="KF54" i="4"/>
  <c r="EO78" i="4"/>
  <c r="JJ78" i="4"/>
  <c r="GR54" i="4"/>
  <c r="GR32" i="4"/>
  <c r="DD54" i="4"/>
  <c r="DD32" i="4"/>
  <c r="U78" i="4"/>
  <c r="P54" i="4"/>
  <c r="P32" i="4"/>
  <c r="KF32" i="4"/>
  <c r="BZ78" i="4"/>
  <c r="BI54" i="4"/>
  <c r="IK32" i="4"/>
  <c r="LY54" i="4"/>
  <c r="LY32" i="4"/>
  <c r="LO78" i="4"/>
  <c r="GT78" i="4"/>
  <c r="EW54" i="4"/>
  <c r="EW32" i="4"/>
  <c r="BI32" i="4"/>
  <c r="IK54" i="4"/>
  <c r="EH32" i="4"/>
  <c r="LJ54" i="4"/>
  <c r="BG78" i="4"/>
  <c r="AT54" i="4"/>
  <c r="AT32" i="4"/>
  <c r="LJ32" i="4"/>
  <c r="KV78" i="4"/>
  <c r="HV54" i="4"/>
  <c r="HV32" i="4"/>
  <c r="GA78" i="4"/>
  <c r="EH54"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<sst xmlns="http://schemas.openxmlformats.org/spreadsheetml/2006/main" count="321" uniqueCount="182">
  <si>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</si>
  <si>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</si>
  <si>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</si>
  <si>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</si>
  <si>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</si>
  <si>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</si>
  <si>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</si>
  <si>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</si>
  <si>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</si>
  <si>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</si>
  <si>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</si>
  <si>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</si>
  <si>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</si>
  <si>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</si>
  <si>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</si>
  <si>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</si>
  <si>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</si>
  <si>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</si>
  <si>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</si>
  <si>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</si>
  <si>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</si>
  <si>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</si>
  <si>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</si>
  <si>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</si>
  <si>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</si>
  <si>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</si>
  <si>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</si>
  <si>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</si>
  <si>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</si>
  <si>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</si>
  <si>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</si>
  <si>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</si>
  <si>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</si>
  <si>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</si>
  <si>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</si>
  <si>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</si>
  <si>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</si>
  <si>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</si>
  <si>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</si>
  <si>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</si>
  <si>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</si>
  <si>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</si>
  <si>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</si>
  <si>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</si>
  <si>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</si>
  <si>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</si>
  <si>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</si>
  <si>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</si>
  <si>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</si>
  <si>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</si>
  <si>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</si>
  <si>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</si>
  <si>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</si>
  <si>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</si>
  <si>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</si>
  <si>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</si>
  <si>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</si>
  <si>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</si>
  <si>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</si>
  <si>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</si>
  <si>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</si>
  <si>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</si>
  <si>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</si>
  <si>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</si>
  <si>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</si>
  <si>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</si>
  <si>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</si>
  <si>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</si>
  <si>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</si>
  <si>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</si>
  <si>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</si>
  <si>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</si>
  <si>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</si>
  <si>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</si>
  <si>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</si>
  <si>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</si>
  <si>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</si>
  <si>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</si>
  <si>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</si>
  <si>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</si>
  <si>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</si>
  <si>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</si>
  <si>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</si>
  <si>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</si>
  <si>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</si>
  <si>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</si>
  <si>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</si>
  <si>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</si>
  <si>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</si>
  <si>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</si>
  <si>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</si>
  <si>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</si>
  <si>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</si>
  <si>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</si>
  <si>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</si>
  <si>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</si>
  <si>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</si>
  <si>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</si>
  <si>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</si>
  <si>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</si>
  <si>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</si>
  <si>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</si>
  <si>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</si>
  <si>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</si>
  <si>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</si>
  <si>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</si>
  <si>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</si>
  <si>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</si>
  <si>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</si>
  <si>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</si>
  <si>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</si>
  <si>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</si>
  <si>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</si>
  <si>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</si>
  <si>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</si>
  <si>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</si>
  <si>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</si>
  <si>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</si>
  <si>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</si>
  <si>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</si>
  <si>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</si>
  <si>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</si>
  <si>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</si>
  <si>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</si>
  <si>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</si>
  <si>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</si>
  <si>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</si>
  <si>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</si>
  <si>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</si>
  <si>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</si>
  <si>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</si>
  <si>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</si>
  <si>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</si>
  <si>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</si>
  <si>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</si>
  <si>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</si>
  <si>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</si>
  <si>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</si>
  <si>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</si>
  <si>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</si>
  <si>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</si>
  <si>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</si>
  <si>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</si>
  <si>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</si>
  <si>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</si>
  <si>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</si>
  <si>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</si>
  <si>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</si>
  <si>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</si>
  <si>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</si>
  <si>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</si>
  <si>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</si>
  <si>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</si>
  <si>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</si>
  <si>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</si>
  <si>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</si>
  <si>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</si>
  <si>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</si>
  <si>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</si>
  <si>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菊川市</t>
  </si>
  <si>
    <t>菊川市立総合病院</t>
  </si>
  <si>
    <t>当然財務</t>
  </si>
  <si>
    <t>病院事業</t>
  </si>
  <si>
    <t>一般病院</t>
  </si>
  <si>
    <t>200床以上～300床未満</t>
  </si>
  <si>
    <t>非設置</t>
  </si>
  <si>
    <t>直営</t>
  </si>
  <si>
    <t>対象</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</si>
  <si>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</si>
  <si>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</si>
  <si>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</si>
  <si>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</si>
  <si>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</si>
  <si>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</si>
  <si>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</si>
  <si>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</si>
  <si>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</si>
  <si>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</si>
  <si>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移転から約20年が経過し、建物関係における減価償却の累計額は大きくなり、老朽化に伴う建物・建築物の修繕費なども増加傾向となっている。
　医療機器は、５年償還のため１年当たりの負担が大きくなっている。また、財政状況が厳しいこともあり、耐用年数を超えて使用を続けている機器数も増えてきており、電子カルテや検査機器等の高額医療機器については、10年程度の購入計画を定め、各年度の財政負担の平準化に努めたい。</t>
    <rPh sb="1" eb="3">
      <t>イテン</t>
    </rPh>
    <rPh sb="5" eb="6">
      <t>ヤク</t>
    </rPh>
    <rPh sb="8" eb="9">
      <t>ネン</t>
    </rPh>
    <rPh sb="10" eb="12">
      <t>ケイカ</t>
    </rPh>
    <rPh sb="14" eb="16">
      <t>タテモノ</t>
    </rPh>
    <rPh sb="16" eb="18">
      <t>カンケイ</t>
    </rPh>
    <rPh sb="22" eb="24">
      <t>ゲンカ</t>
    </rPh>
    <rPh sb="24" eb="26">
      <t>ショウキャク</t>
    </rPh>
    <rPh sb="27" eb="29">
      <t>ルイケイ</t>
    </rPh>
    <rPh sb="29" eb="30">
      <t>ガク</t>
    </rPh>
    <rPh sb="31" eb="32">
      <t>オオ</t>
    </rPh>
    <rPh sb="37" eb="40">
      <t>ロウキュウカ</t>
    </rPh>
    <rPh sb="41" eb="42">
      <t>トモナ</t>
    </rPh>
    <rPh sb="43" eb="45">
      <t>タテモノ</t>
    </rPh>
    <rPh sb="46" eb="49">
      <t>ケンチクブツ</t>
    </rPh>
    <rPh sb="50" eb="53">
      <t>シュウゼンヒ</t>
    </rPh>
    <rPh sb="56" eb="58">
      <t>ゾウカ</t>
    </rPh>
    <rPh sb="58" eb="60">
      <t>ケイコウ</t>
    </rPh>
    <rPh sb="69" eb="71">
      <t>イリョウ</t>
    </rPh>
    <rPh sb="71" eb="73">
      <t>キキ</t>
    </rPh>
    <rPh sb="76" eb="77">
      <t>ネン</t>
    </rPh>
    <rPh sb="77" eb="79">
      <t>ショウカン</t>
    </rPh>
    <rPh sb="83" eb="84">
      <t>ネン</t>
    </rPh>
    <rPh sb="84" eb="85">
      <t>ア</t>
    </rPh>
    <rPh sb="88" eb="90">
      <t>フタン</t>
    </rPh>
    <rPh sb="91" eb="92">
      <t>オオ</t>
    </rPh>
    <rPh sb="103" eb="105">
      <t>ザイセイ</t>
    </rPh>
    <rPh sb="105" eb="107">
      <t>ジョウキョウ</t>
    </rPh>
    <rPh sb="108" eb="109">
      <t>キビ</t>
    </rPh>
    <rPh sb="117" eb="119">
      <t>タイヨウ</t>
    </rPh>
    <rPh sb="119" eb="121">
      <t>ネンスウ</t>
    </rPh>
    <rPh sb="122" eb="123">
      <t>コ</t>
    </rPh>
    <rPh sb="125" eb="127">
      <t>シヨウ</t>
    </rPh>
    <rPh sb="128" eb="129">
      <t>ツヅ</t>
    </rPh>
    <phoneticPr fontId="5"/>
  </si>
  <si>
    <t>　近年増加傾向であった収益も頭打ちとなってきている。一方で、費用については増加傾向が続いており、その中でも人件費については、人事院勧告によるベースアップや働き方改革等により増加に歯止めが掛からない状況である。時間外削減等につながるよう職員１人１人の働き方を見直す等により対策していく。令和９年度以降、病院建設時の償還金の負担が少なくなるため、キャッシュフローを維持していけるよう経営努力をしていく。
　令和元年９月26日に厚生労働省より全国1,455の公立・公的医療機関等のうち、再編・統合の議論が必要と判断した424の病院が公表され、その中には当院も含まれている。しかしながら、現状では近隣病院とのバランスの取れた病床提供及び地域ニーズに合った医療提供ができていると認識している。今回の公表を足元を見直す良い機会と捉え、今後も時代のニーズに合った医療提供をしていく。</t>
    <rPh sb="1" eb="3">
      <t>キンネン</t>
    </rPh>
    <rPh sb="3" eb="5">
      <t>ゾウカ</t>
    </rPh>
    <rPh sb="5" eb="7">
      <t>ケイコウ</t>
    </rPh>
    <rPh sb="11" eb="13">
      <t>シュウエキ</t>
    </rPh>
    <rPh sb="14" eb="16">
      <t>アタマウ</t>
    </rPh>
    <rPh sb="26" eb="28">
      <t>イッポウ</t>
    </rPh>
    <rPh sb="30" eb="32">
      <t>ヒヨウ</t>
    </rPh>
    <rPh sb="37" eb="39">
      <t>ゾウカ</t>
    </rPh>
    <rPh sb="39" eb="41">
      <t>ケイコウ</t>
    </rPh>
    <rPh sb="42" eb="43">
      <t>ツヅ</t>
    </rPh>
    <rPh sb="50" eb="51">
      <t>ナカ</t>
    </rPh>
    <rPh sb="53" eb="56">
      <t>ジンケンヒ</t>
    </rPh>
    <rPh sb="62" eb="65">
      <t>ジンジイン</t>
    </rPh>
    <rPh sb="65" eb="67">
      <t>カンコク</t>
    </rPh>
    <rPh sb="77" eb="78">
      <t>ハタラ</t>
    </rPh>
    <rPh sb="79" eb="80">
      <t>カタ</t>
    </rPh>
    <rPh sb="80" eb="82">
      <t>カイカク</t>
    </rPh>
    <rPh sb="82" eb="83">
      <t>ナド</t>
    </rPh>
    <rPh sb="86" eb="88">
      <t>ゾウカ</t>
    </rPh>
    <rPh sb="89" eb="91">
      <t>ハド</t>
    </rPh>
    <rPh sb="93" eb="94">
      <t>カ</t>
    </rPh>
    <rPh sb="98" eb="100">
      <t>ジョウキョウ</t>
    </rPh>
    <rPh sb="104" eb="107">
      <t>ジカンガイ</t>
    </rPh>
    <rPh sb="107" eb="109">
      <t>サクゲン</t>
    </rPh>
    <rPh sb="109" eb="110">
      <t>トウ</t>
    </rPh>
    <rPh sb="117" eb="119">
      <t>ショクイン</t>
    </rPh>
    <rPh sb="120" eb="121">
      <t>ヒト</t>
    </rPh>
    <rPh sb="122" eb="123">
      <t>ヒト</t>
    </rPh>
    <rPh sb="124" eb="125">
      <t>ハタラ</t>
    </rPh>
    <rPh sb="126" eb="127">
      <t>カタ</t>
    </rPh>
    <rPh sb="128" eb="130">
      <t>ミナオ</t>
    </rPh>
    <rPh sb="131" eb="132">
      <t>ナド</t>
    </rPh>
    <rPh sb="135" eb="137">
      <t>タイサク</t>
    </rPh>
    <rPh sb="142" eb="144">
      <t>レイワ</t>
    </rPh>
    <rPh sb="145" eb="147">
      <t>ネンド</t>
    </rPh>
    <rPh sb="147" eb="149">
      <t>イコウ</t>
    </rPh>
    <rPh sb="150" eb="152">
      <t>ビョウイン</t>
    </rPh>
    <rPh sb="152" eb="154">
      <t>ケンセツ</t>
    </rPh>
    <rPh sb="154" eb="155">
      <t>ジ</t>
    </rPh>
    <rPh sb="156" eb="159">
      <t>ショウカンキン</t>
    </rPh>
    <rPh sb="160" eb="162">
      <t>フタン</t>
    </rPh>
    <rPh sb="163" eb="164">
      <t>スク</t>
    </rPh>
    <rPh sb="180" eb="182">
      <t>イジ</t>
    </rPh>
    <rPh sb="189" eb="191">
      <t>ケイエイ</t>
    </rPh>
    <rPh sb="191" eb="193">
      <t>ドリョク</t>
    </rPh>
    <rPh sb="201" eb="203">
      <t>レイワ</t>
    </rPh>
    <rPh sb="203" eb="204">
      <t>ガン</t>
    </rPh>
    <rPh sb="204" eb="205">
      <t>ネン</t>
    </rPh>
    <rPh sb="206" eb="207">
      <t>ガツ</t>
    </rPh>
    <rPh sb="209" eb="210">
      <t>ニチ</t>
    </rPh>
    <rPh sb="211" eb="213">
      <t>コウセイ</t>
    </rPh>
    <rPh sb="213" eb="216">
      <t>ロウドウショウ</t>
    </rPh>
    <rPh sb="218" eb="220">
      <t>ゼンコク</t>
    </rPh>
    <rPh sb="226" eb="228">
      <t>コウリツ</t>
    </rPh>
    <rPh sb="229" eb="231">
      <t>コウテキ</t>
    </rPh>
    <rPh sb="231" eb="233">
      <t>イリョウ</t>
    </rPh>
    <rPh sb="233" eb="235">
      <t>キカン</t>
    </rPh>
    <rPh sb="235" eb="236">
      <t>トウ</t>
    </rPh>
    <rPh sb="240" eb="242">
      <t>サイヘン</t>
    </rPh>
    <rPh sb="243" eb="245">
      <t>トウゴウ</t>
    </rPh>
    <rPh sb="246" eb="248">
      <t>ギロン</t>
    </rPh>
    <rPh sb="249" eb="251">
      <t>ヒツヨウ</t>
    </rPh>
    <rPh sb="252" eb="254">
      <t>ハンダン</t>
    </rPh>
    <rPh sb="260" eb="262">
      <t>ビョウイン</t>
    </rPh>
    <rPh sb="263" eb="265">
      <t>コウヒョウ</t>
    </rPh>
    <rPh sb="270" eb="271">
      <t>ナカ</t>
    </rPh>
    <rPh sb="273" eb="275">
      <t>トウイン</t>
    </rPh>
    <rPh sb="276" eb="277">
      <t>フク</t>
    </rPh>
    <rPh sb="290" eb="292">
      <t>ゲンジョウ</t>
    </rPh>
    <rPh sb="294" eb="296">
      <t>キンリン</t>
    </rPh>
    <rPh sb="296" eb="298">
      <t>ビョウイン</t>
    </rPh>
    <rPh sb="305" eb="306">
      <t>ト</t>
    </rPh>
    <rPh sb="308" eb="310">
      <t>ビョウショウ</t>
    </rPh>
    <rPh sb="310" eb="312">
      <t>テイキョウ</t>
    </rPh>
    <rPh sb="312" eb="313">
      <t>オヨ</t>
    </rPh>
    <rPh sb="314" eb="316">
      <t>チイキ</t>
    </rPh>
    <rPh sb="320" eb="321">
      <t>ア</t>
    </rPh>
    <rPh sb="323" eb="325">
      <t>イリョウ</t>
    </rPh>
    <rPh sb="325" eb="327">
      <t>テイキョウ</t>
    </rPh>
    <rPh sb="334" eb="336">
      <t>ニンシキ</t>
    </rPh>
    <rPh sb="341" eb="343">
      <t>コンカイ</t>
    </rPh>
    <rPh sb="344" eb="346">
      <t>コウヒョウ</t>
    </rPh>
    <rPh sb="347" eb="349">
      <t>アシモト</t>
    </rPh>
    <rPh sb="350" eb="352">
      <t>ミナオ</t>
    </rPh>
    <rPh sb="353" eb="354">
      <t>ヨ</t>
    </rPh>
    <rPh sb="355" eb="357">
      <t>キカイ</t>
    </rPh>
    <rPh sb="358" eb="359">
      <t>トラ</t>
    </rPh>
    <rPh sb="361" eb="363">
      <t>コンゴ</t>
    </rPh>
    <rPh sb="364" eb="366">
      <t>ジダイ</t>
    </rPh>
    <rPh sb="371" eb="372">
      <t>ア</t>
    </rPh>
    <rPh sb="374" eb="376">
      <t>イリョウ</t>
    </rPh>
    <rPh sb="376" eb="378">
      <t>テイキョウ</t>
    </rPh>
    <phoneticPr fontId="5"/>
  </si>
  <si>
    <t>　開院以来、地域の公立病院として菊川市周辺の急性期医療と二次救急を中心に担ってきている。近年は、これらの機能に加え新たに回復期機能を整備し、入院から在宅まで切れ目のない支援を目指している。リハビリに特化した回復期リハビリテーション病棟に加え、地域包括ケア病棟を有効に活用することで、在宅復帰に向けた支援を行っている。また、プライマリケアの充実のため、診療所を設置し、家庭医（総合診療医）による予防・外来・在宅診療を提供している。</t>
    <rPh sb="1" eb="3">
      <t>カイイン</t>
    </rPh>
    <rPh sb="3" eb="5">
      <t>イライ</t>
    </rPh>
    <rPh sb="6" eb="8">
      <t>チイキ</t>
    </rPh>
    <rPh sb="9" eb="11">
      <t>コウリツ</t>
    </rPh>
    <rPh sb="11" eb="13">
      <t>ビョウイン</t>
    </rPh>
    <rPh sb="16" eb="18">
      <t>キクガワ</t>
    </rPh>
    <rPh sb="18" eb="19">
      <t>シ</t>
    </rPh>
    <rPh sb="19" eb="21">
      <t>シュウヘン</t>
    </rPh>
    <rPh sb="22" eb="25">
      <t>キュウセイキ</t>
    </rPh>
    <rPh sb="25" eb="27">
      <t>イリョウ</t>
    </rPh>
    <rPh sb="28" eb="30">
      <t>ニジ</t>
    </rPh>
    <rPh sb="30" eb="32">
      <t>キュウキュウ</t>
    </rPh>
    <rPh sb="33" eb="35">
      <t>チュウシン</t>
    </rPh>
    <rPh sb="36" eb="37">
      <t>ニナ</t>
    </rPh>
    <rPh sb="44" eb="46">
      <t>キンネン</t>
    </rPh>
    <rPh sb="52" eb="54">
      <t>キノウ</t>
    </rPh>
    <rPh sb="55" eb="56">
      <t>クワ</t>
    </rPh>
    <rPh sb="57" eb="58">
      <t>アラ</t>
    </rPh>
    <rPh sb="60" eb="62">
      <t>カイフク</t>
    </rPh>
    <rPh sb="62" eb="63">
      <t>キ</t>
    </rPh>
    <rPh sb="63" eb="65">
      <t>キノウ</t>
    </rPh>
    <rPh sb="66" eb="68">
      <t>セイビ</t>
    </rPh>
    <rPh sb="70" eb="72">
      <t>ニュウイン</t>
    </rPh>
    <rPh sb="74" eb="76">
      <t>ザイタク</t>
    </rPh>
    <rPh sb="78" eb="79">
      <t>キ</t>
    </rPh>
    <rPh sb="80" eb="81">
      <t>メ</t>
    </rPh>
    <rPh sb="84" eb="86">
      <t>シエン</t>
    </rPh>
    <rPh sb="87" eb="89">
      <t>メザ</t>
    </rPh>
    <rPh sb="99" eb="101">
      <t>トッカ</t>
    </rPh>
    <rPh sb="103" eb="105">
      <t>カイフク</t>
    </rPh>
    <rPh sb="105" eb="106">
      <t>キ</t>
    </rPh>
    <rPh sb="115" eb="117">
      <t>ビョウトウ</t>
    </rPh>
    <rPh sb="118" eb="119">
      <t>クワ</t>
    </rPh>
    <rPh sb="121" eb="123">
      <t>チイキ</t>
    </rPh>
    <rPh sb="123" eb="125">
      <t>ホウカツ</t>
    </rPh>
    <rPh sb="127" eb="129">
      <t>ビョウトウ</t>
    </rPh>
    <rPh sb="130" eb="132">
      <t>ユウコウ</t>
    </rPh>
    <rPh sb="133" eb="135">
      <t>カツヨウ</t>
    </rPh>
    <rPh sb="141" eb="143">
      <t>ザイタク</t>
    </rPh>
    <rPh sb="143" eb="145">
      <t>フッキ</t>
    </rPh>
    <rPh sb="146" eb="147">
      <t>ム</t>
    </rPh>
    <rPh sb="149" eb="151">
      <t>シエン</t>
    </rPh>
    <rPh sb="152" eb="153">
      <t>オコナ</t>
    </rPh>
    <rPh sb="169" eb="171">
      <t>ジュウジツ</t>
    </rPh>
    <rPh sb="175" eb="177">
      <t>シンリョウ</t>
    </rPh>
    <rPh sb="177" eb="178">
      <t>ジョ</t>
    </rPh>
    <rPh sb="179" eb="181">
      <t>セッチ</t>
    </rPh>
    <rPh sb="183" eb="186">
      <t>カテイイ</t>
    </rPh>
    <rPh sb="187" eb="189">
      <t>ソウゴウ</t>
    </rPh>
    <rPh sb="189" eb="191">
      <t>シンリョウ</t>
    </rPh>
    <rPh sb="191" eb="192">
      <t>イ</t>
    </rPh>
    <rPh sb="196" eb="198">
      <t>ヨボウ</t>
    </rPh>
    <rPh sb="199" eb="201">
      <t>ガイライ</t>
    </rPh>
    <rPh sb="202" eb="204">
      <t>ザイタク</t>
    </rPh>
    <rPh sb="204" eb="206">
      <t>シンリョウ</t>
    </rPh>
    <rPh sb="207" eb="209">
      <t>テイキョウ</t>
    </rPh>
    <phoneticPr fontId="5"/>
  </si>
  <si>
    <t>　平成30年度の経常収支比率は、平成29年度比で微増となっており、これは市からの繰入金の増によるところが大きい。今後は、市病院事業としてさらなる収支改善に向けた取り組みをしていく。
　医業収支比率は、収益の伸びに対して費用の伸びが上回っているたため、平成29年度比減となっている。
　医業収益は、外来は、患者数及び単価の増により増収。入院は、患者数の減により減収となっている。一方、費用面は平成29年度までは微増であった給与費の増加が著しく、その要因としては育休者の復帰等による基本給の支給額の増加や時間外手当の増加が主である。また、一部業務を委託から直接雇用化したことにより賃金は大幅な増加となった（委託料は減少している）。材料費等は経費削減対策に取り組んでいるものの増加傾向が続いている。
　また、当院は精神科病棟、地域包括ケア病棟、回復期病棟といった一般急性期以外を設置しているため、入院患者１人１日当たり収益は平均値を下回っている。一方で、地域ニーズに合った病院を目指した取り組みを行っている。外来１人１日当たりの収益も平均を下回っているが、これは診療科・設備の違いからだと考えられる。
　当院はこれまで急性期病床を回復期病床（回復期リハビリテーション病床や地域包括ケア病床）に転換し、入院から在宅復帰までの切れ目のない医療提供を目標としている。今後も回復期病床の有効活用を推進し、病床利用率を高めることにより、収益確保に努めるとともに、費用面の見直しも進めていく。</t>
    <rPh sb="1" eb="3">
      <t>ヘイセイ</t>
    </rPh>
    <rPh sb="5" eb="7">
      <t>ネンド</t>
    </rPh>
    <rPh sb="8" eb="10">
      <t>ケイジョウ</t>
    </rPh>
    <rPh sb="10" eb="12">
      <t>シュウシ</t>
    </rPh>
    <rPh sb="12" eb="14">
      <t>ヒリツ</t>
    </rPh>
    <rPh sb="16" eb="18">
      <t>ヘイセイ</t>
    </rPh>
    <rPh sb="20" eb="22">
      <t>ネンド</t>
    </rPh>
    <rPh sb="22" eb="23">
      <t>ヒ</t>
    </rPh>
    <rPh sb="24" eb="26">
      <t>ビゾウ</t>
    </rPh>
    <rPh sb="36" eb="37">
      <t>シ</t>
    </rPh>
    <rPh sb="40" eb="42">
      <t>クリイレ</t>
    </rPh>
    <rPh sb="42" eb="43">
      <t>キン</t>
    </rPh>
    <rPh sb="56" eb="58">
      <t>コンゴ</t>
    </rPh>
    <rPh sb="60" eb="61">
      <t>シ</t>
    </rPh>
    <rPh sb="72" eb="74">
      <t>シュウシ</t>
    </rPh>
    <rPh sb="74" eb="76">
      <t>カイゼン</t>
    </rPh>
    <rPh sb="77" eb="78">
      <t>ム</t>
    </rPh>
    <rPh sb="80" eb="81">
      <t>ト</t>
    </rPh>
    <rPh sb="82" eb="83">
      <t>ク</t>
    </rPh>
    <rPh sb="92" eb="94">
      <t>イギョウ</t>
    </rPh>
    <rPh sb="94" eb="96">
      <t>シュウシ</t>
    </rPh>
    <rPh sb="96" eb="98">
      <t>ヒリツ</t>
    </rPh>
    <rPh sb="100" eb="102">
      <t>シュウエキ</t>
    </rPh>
    <rPh sb="103" eb="104">
      <t>ノ</t>
    </rPh>
    <rPh sb="106" eb="107">
      <t>タイ</t>
    </rPh>
    <rPh sb="109" eb="111">
      <t>ヒヨウ</t>
    </rPh>
    <rPh sb="112" eb="113">
      <t>ノ</t>
    </rPh>
    <rPh sb="115" eb="117">
      <t>ウワマワ</t>
    </rPh>
    <rPh sb="125" eb="127">
      <t>ヘイセイ</t>
    </rPh>
    <rPh sb="129" eb="131">
      <t>ネンド</t>
    </rPh>
    <rPh sb="131" eb="132">
      <t>ヒ</t>
    </rPh>
    <rPh sb="132" eb="133">
      <t>ゲン</t>
    </rPh>
    <rPh sb="142" eb="144">
      <t>イギョウ</t>
    </rPh>
    <rPh sb="144" eb="146">
      <t>シュウエキ</t>
    </rPh>
    <rPh sb="148" eb="150">
      <t>ガイライ</t>
    </rPh>
    <rPh sb="152" eb="155">
      <t>カンジャスウ</t>
    </rPh>
    <rPh sb="155" eb="156">
      <t>オヨ</t>
    </rPh>
    <rPh sb="157" eb="159">
      <t>タンカ</t>
    </rPh>
    <rPh sb="160" eb="161">
      <t>ゾウ</t>
    </rPh>
    <rPh sb="164" eb="166">
      <t>ゾウシュウ</t>
    </rPh>
    <rPh sb="167" eb="169">
      <t>ニュウイン</t>
    </rPh>
    <rPh sb="171" eb="174">
      <t>カンジャスウ</t>
    </rPh>
    <rPh sb="175" eb="176">
      <t>ゲン</t>
    </rPh>
    <rPh sb="179" eb="181">
      <t>ゲンシュウ</t>
    </rPh>
    <rPh sb="188" eb="190">
      <t>イッポウ</t>
    </rPh>
    <rPh sb="191" eb="194">
      <t>ヒヨウメン</t>
    </rPh>
    <rPh sb="195" eb="197">
      <t>ヘイセイ</t>
    </rPh>
    <rPh sb="199" eb="201">
      <t>ネンド</t>
    </rPh>
    <rPh sb="204" eb="206">
      <t>ビゾウ</t>
    </rPh>
    <rPh sb="210" eb="212">
      <t>キュウヨ</t>
    </rPh>
    <rPh sb="212" eb="213">
      <t>ヒ</t>
    </rPh>
    <rPh sb="214" eb="216">
      <t>ゾウカ</t>
    </rPh>
    <rPh sb="217" eb="218">
      <t>イチジル</t>
    </rPh>
    <rPh sb="223" eb="225">
      <t>ヨウイン</t>
    </rPh>
    <rPh sb="229" eb="231">
      <t>イクキュウ</t>
    </rPh>
    <rPh sb="231" eb="232">
      <t>シャ</t>
    </rPh>
    <rPh sb="239" eb="242">
      <t>キホンキュウ</t>
    </rPh>
    <rPh sb="243" eb="245">
      <t>シキュウ</t>
    </rPh>
    <rPh sb="245" eb="246">
      <t>ガク</t>
    </rPh>
    <rPh sb="247" eb="249">
      <t>ゾウカ</t>
    </rPh>
    <rPh sb="250" eb="252">
      <t>ジカン</t>
    </rPh>
    <rPh sb="252" eb="253">
      <t>ガイ</t>
    </rPh>
    <rPh sb="253" eb="255">
      <t>テアテ</t>
    </rPh>
    <rPh sb="256" eb="258">
      <t>ゾウカ</t>
    </rPh>
    <rPh sb="259" eb="260">
      <t>オモ</t>
    </rPh>
    <rPh sb="267" eb="269">
      <t>イチブ</t>
    </rPh>
    <rPh sb="269" eb="271">
      <t>ギョウム</t>
    </rPh>
    <rPh sb="272" eb="274">
      <t>イタク</t>
    </rPh>
    <rPh sb="288" eb="290">
      <t>チンギン</t>
    </rPh>
    <rPh sb="291" eb="293">
      <t>オオハバ</t>
    </rPh>
    <rPh sb="294" eb="296">
      <t>ゾウカ</t>
    </rPh>
    <rPh sb="301" eb="304">
      <t>イタクリョウ</t>
    </rPh>
    <rPh sb="305" eb="307">
      <t>ゲンショウ</t>
    </rPh>
    <rPh sb="313" eb="316">
      <t>ザイリョウヒ</t>
    </rPh>
    <rPh sb="316" eb="317">
      <t>ナド</t>
    </rPh>
    <rPh sb="318" eb="320">
      <t>ケイヒ</t>
    </rPh>
    <rPh sb="320" eb="322">
      <t>サクゲン</t>
    </rPh>
    <rPh sb="322" eb="324">
      <t>タイサク</t>
    </rPh>
    <rPh sb="325" eb="326">
      <t>ト</t>
    </rPh>
    <rPh sb="327" eb="328">
      <t>ク</t>
    </rPh>
    <rPh sb="335" eb="337">
      <t>ゾウカ</t>
    </rPh>
    <rPh sb="337" eb="339">
      <t>ケイコウ</t>
    </rPh>
    <rPh sb="340" eb="341">
      <t>ツヅ</t>
    </rPh>
    <rPh sb="351" eb="353">
      <t>トウイン</t>
    </rPh>
    <rPh sb="354" eb="356">
      <t>セイシン</t>
    </rPh>
    <rPh sb="356" eb="357">
      <t>カ</t>
    </rPh>
    <rPh sb="357" eb="359">
      <t>ビョウトウ</t>
    </rPh>
    <rPh sb="360" eb="362">
      <t>チイキ</t>
    </rPh>
    <rPh sb="362" eb="364">
      <t>ホウカツ</t>
    </rPh>
    <rPh sb="366" eb="368">
      <t>ビョウトウ</t>
    </rPh>
    <rPh sb="369" eb="371">
      <t>カイフク</t>
    </rPh>
    <rPh sb="371" eb="372">
      <t>キ</t>
    </rPh>
    <rPh sb="372" eb="374">
      <t>ビョウトウ</t>
    </rPh>
    <rPh sb="378" eb="380">
      <t>イッパン</t>
    </rPh>
    <rPh sb="380" eb="383">
      <t>キュウセイキ</t>
    </rPh>
    <rPh sb="383" eb="385">
      <t>イガイ</t>
    </rPh>
    <rPh sb="386" eb="388">
      <t>セッチ</t>
    </rPh>
    <rPh sb="395" eb="397">
      <t>ニュウイン</t>
    </rPh>
    <rPh sb="397" eb="399">
      <t>カンジャ</t>
    </rPh>
    <rPh sb="400" eb="401">
      <t>ヒト</t>
    </rPh>
    <rPh sb="402" eb="403">
      <t>ニチ</t>
    </rPh>
    <rPh sb="403" eb="404">
      <t>ア</t>
    </rPh>
    <rPh sb="406" eb="408">
      <t>シュウエキ</t>
    </rPh>
    <rPh sb="409" eb="412">
      <t>ヘイキンチ</t>
    </rPh>
    <rPh sb="413" eb="415">
      <t>シタマワ</t>
    </rPh>
    <rPh sb="420" eb="422">
      <t>イッポウ</t>
    </rPh>
    <rPh sb="424" eb="426">
      <t>チイキ</t>
    </rPh>
    <rPh sb="430" eb="431">
      <t>ア</t>
    </rPh>
    <rPh sb="433" eb="435">
      <t>ビョウイン</t>
    </rPh>
    <rPh sb="436" eb="438">
      <t>メザ</t>
    </rPh>
    <rPh sb="440" eb="441">
      <t>ト</t>
    </rPh>
    <rPh sb="442" eb="443">
      <t>ク</t>
    </rPh>
    <rPh sb="445" eb="446">
      <t>オコナ</t>
    </rPh>
    <rPh sb="451" eb="453">
      <t>ガイライ</t>
    </rPh>
    <rPh sb="454" eb="455">
      <t>ヒト</t>
    </rPh>
    <rPh sb="456" eb="457">
      <t>ニチ</t>
    </rPh>
    <rPh sb="457" eb="458">
      <t>ア</t>
    </rPh>
    <rPh sb="461" eb="463">
      <t>シュウエキ</t>
    </rPh>
    <rPh sb="464" eb="466">
      <t>ヘイキン</t>
    </rPh>
    <rPh sb="467" eb="469">
      <t>シタマワ</t>
    </rPh>
    <rPh sb="478" eb="481">
      <t>シンリョウカ</t>
    </rPh>
    <rPh sb="482" eb="484">
      <t>セツビ</t>
    </rPh>
    <rPh sb="485" eb="486">
      <t>チガ</t>
    </rPh>
    <rPh sb="491" eb="492">
      <t>カンガ</t>
    </rPh>
    <rPh sb="499" eb="501">
      <t>トウイン</t>
    </rPh>
    <rPh sb="506" eb="509">
      <t>キュウセイキ</t>
    </rPh>
    <rPh sb="509" eb="511">
      <t>ビョウショウ</t>
    </rPh>
    <rPh sb="512" eb="514">
      <t>カイフク</t>
    </rPh>
    <rPh sb="514" eb="515">
      <t>キ</t>
    </rPh>
    <rPh sb="515" eb="517">
      <t>ビョウショウ</t>
    </rPh>
    <rPh sb="518" eb="520">
      <t>カイフク</t>
    </rPh>
    <rPh sb="520" eb="521">
      <t>キ</t>
    </rPh>
    <rPh sb="530" eb="532">
      <t>ビョウショウ</t>
    </rPh>
    <rPh sb="533" eb="535">
      <t>チイキ</t>
    </rPh>
    <rPh sb="535" eb="537">
      <t>ホウカツ</t>
    </rPh>
    <rPh sb="539" eb="541">
      <t>ビョウショウ</t>
    </rPh>
    <rPh sb="543" eb="545">
      <t>テンカン</t>
    </rPh>
    <rPh sb="547" eb="549">
      <t>ニュウイン</t>
    </rPh>
    <rPh sb="551" eb="553">
      <t>ザイタク</t>
    </rPh>
    <rPh sb="553" eb="555">
      <t>フッキ</t>
    </rPh>
    <rPh sb="558" eb="559">
      <t>キ</t>
    </rPh>
    <rPh sb="560" eb="561">
      <t>メ</t>
    </rPh>
    <rPh sb="564" eb="566">
      <t>イリョウ</t>
    </rPh>
    <rPh sb="566" eb="568">
      <t>テイキョウ</t>
    </rPh>
    <rPh sb="569" eb="571">
      <t>モクヒョウ</t>
    </rPh>
    <rPh sb="577" eb="579">
      <t>コンゴ</t>
    </rPh>
    <rPh sb="580" eb="582">
      <t>カイフク</t>
    </rPh>
    <rPh sb="582" eb="583">
      <t>キ</t>
    </rPh>
    <rPh sb="583" eb="585">
      <t>ビョウショウ</t>
    </rPh>
    <rPh sb="586" eb="588">
      <t>ユウコウ</t>
    </rPh>
    <rPh sb="588" eb="590">
      <t>カツヨウ</t>
    </rPh>
    <rPh sb="591" eb="593">
      <t>スイシン</t>
    </rPh>
    <rPh sb="595" eb="597">
      <t>ビョウショウ</t>
    </rPh>
    <rPh sb="597" eb="600">
      <t>リヨウリツ</t>
    </rPh>
    <rPh sb="601" eb="602">
      <t>タカ</t>
    </rPh>
    <rPh sb="610" eb="612">
      <t>シュウエキ</t>
    </rPh>
    <rPh sb="612" eb="614">
      <t>カクホ</t>
    </rPh>
    <rPh sb="615" eb="616">
      <t>ツト</t>
    </rPh>
    <rPh sb="623" eb="626">
      <t>ヒヨウメン</t>
    </rPh>
    <rPh sb="627" eb="629">
      <t>ミナオ</t>
    </rPh>
    <rPh sb="631" eb="632">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</si>
</sst>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76.3</c:v>
                </c:pt>
                <c:pt idx="1">
                  <c:v>75.5</c:v>
                </c:pt>
                <c:pt idx="2">
                  <c:v>75</c:v>
                </c:pt>
                <c:pt idx="3">
                  <c:v>74.5</c:v>
                </c:pt>
                <c:pt idx="4">
                  <c:v>74.400000000000006</c:v>
                </c:pt>
              </c:numCache>
            </c:numRef>
          </c:val>
          <c:extLst xmlns:c16r2="http://schemas.microsoft.com/office/drawing/2015/06/chart">
            <c:ext xmlns:c16="http://schemas.microsoft.com/office/drawing/2014/chart" uri="{C3380CC4-5D6E-409C-BE32-E72D297353CC}">
              <c16:uniqueId val="{00000000-7D46-4D97-9C97-843C00F48B23}"/>
            </c:ext>
          </c:extLst>
        </c:ser>
        <c:dLbls>
          <c:showLegendKey val="0"/>
          <c:showVal val="0"/>
          <c:showCatName val="0"/>
          <c:showSerName val="0"/>
          <c:showPercent val="0"/>
          <c:showBubbleSize val="0"/>
        </c:dLbls>
        <c:gapWidth val="150"/>
        <c:axId val="384872336"/>
        <c:axId val="3848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7D46-4D97-9C97-843C00F48B23}"/>
            </c:ext>
          </c:extLst>
        </c:ser>
        <c:dLbls>
          <c:showLegendKey val="0"/>
          <c:showVal val="0"/>
          <c:showCatName val="0"/>
          <c:showSerName val="0"/>
          <c:showPercent val="0"/>
          <c:showBubbleSize val="0"/>
        </c:dLbls>
        <c:marker val="1"/>
        <c:smooth val="0"/>
        <c:axId val="384872336"/>
        <c:axId val="384872720"/>
      </c:lineChart>
      <c:dateAx>
        <c:axId val="384872336"/>
        <c:scaling>
          <c:orientation val="minMax"/>
        </c:scaling>
        <c:delete val="1"/>
        <c:axPos val="b"/>
        <c:numFmt formatCode="ge" sourceLinked="1"/>
        <c:majorTickMark val="none"/>
        <c:minorTickMark val="none"/>
        <c:tickLblPos val="none"/>
        <c:crossAx val="384872720"/>
        <c:crosses val="autoZero"/>
        <c:auto val="1"/>
        <c:lblOffset val="100"/>
        <c:baseTimeUnit val="years"/>
      </c:dateAx>
      <c:valAx>
        <c:axId val="38487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87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8962</c:v>
                </c:pt>
                <c:pt idx="1">
                  <c:v>9124</c:v>
                </c:pt>
                <c:pt idx="2">
                  <c:v>9586</c:v>
                </c:pt>
                <c:pt idx="3">
                  <c:v>9903</c:v>
                </c:pt>
                <c:pt idx="4">
                  <c:v>9947</c:v>
                </c:pt>
              </c:numCache>
            </c:numRef>
          </c:val>
          <c:extLst xmlns:c16r2="http://schemas.microsoft.com/office/drawing/2015/06/chart">
            <c:ext xmlns:c16="http://schemas.microsoft.com/office/drawing/2014/chart" uri="{C3380CC4-5D6E-409C-BE32-E72D297353CC}">
              <c16:uniqueId val="{00000000-95B5-43A4-9C94-9B11AA8BDBFA}"/>
            </c:ext>
          </c:extLst>
        </c:ser>
        <c:dLbls>
          <c:showLegendKey val="0"/>
          <c:showVal val="0"/>
          <c:showCatName val="0"/>
          <c:showSerName val="0"/>
          <c:showPercent val="0"/>
          <c:showBubbleSize val="0"/>
        </c:dLbls>
        <c:gapWidth val="150"/>
        <c:axId val="386211016"/>
        <c:axId val="38621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95B5-43A4-9C94-9B11AA8BDBFA}"/>
            </c:ext>
          </c:extLst>
        </c:ser>
        <c:dLbls>
          <c:showLegendKey val="0"/>
          <c:showVal val="0"/>
          <c:showCatName val="0"/>
          <c:showSerName val="0"/>
          <c:showPercent val="0"/>
          <c:showBubbleSize val="0"/>
        </c:dLbls>
        <c:marker val="1"/>
        <c:smooth val="0"/>
        <c:axId val="386211016"/>
        <c:axId val="386216504"/>
      </c:lineChart>
      <c:dateAx>
        <c:axId val="386211016"/>
        <c:scaling>
          <c:orientation val="minMax"/>
        </c:scaling>
        <c:delete val="1"/>
        <c:axPos val="b"/>
        <c:numFmt formatCode="ge" sourceLinked="1"/>
        <c:majorTickMark val="none"/>
        <c:minorTickMark val="none"/>
        <c:tickLblPos val="none"/>
        <c:crossAx val="386216504"/>
        <c:crosses val="autoZero"/>
        <c:auto val="1"/>
        <c:lblOffset val="100"/>
        <c:baseTimeUnit val="years"/>
      </c:dateAx>
      <c:valAx>
        <c:axId val="38621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1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41602</c:v>
                </c:pt>
                <c:pt idx="1">
                  <c:v>42045</c:v>
                </c:pt>
                <c:pt idx="2">
                  <c:v>41503</c:v>
                </c:pt>
                <c:pt idx="3">
                  <c:v>43073</c:v>
                </c:pt>
                <c:pt idx="4">
                  <c:v>43224</c:v>
                </c:pt>
              </c:numCache>
            </c:numRef>
          </c:val>
          <c:extLst xmlns:c16r2="http://schemas.microsoft.com/office/drawing/2015/06/chart">
            <c:ext xmlns:c16="http://schemas.microsoft.com/office/drawing/2014/chart" uri="{C3380CC4-5D6E-409C-BE32-E72D297353CC}">
              <c16:uniqueId val="{00000000-D23D-4B5F-83BC-3E91152C9134}"/>
            </c:ext>
          </c:extLst>
        </c:ser>
        <c:dLbls>
          <c:showLegendKey val="0"/>
          <c:showVal val="0"/>
          <c:showCatName val="0"/>
          <c:showSerName val="0"/>
          <c:showPercent val="0"/>
          <c:showBubbleSize val="0"/>
        </c:dLbls>
        <c:gapWidth val="150"/>
        <c:axId val="386214152"/>
        <c:axId val="38621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D23D-4B5F-83BC-3E91152C9134}"/>
            </c:ext>
          </c:extLst>
        </c:ser>
        <c:dLbls>
          <c:showLegendKey val="0"/>
          <c:showVal val="0"/>
          <c:showCatName val="0"/>
          <c:showSerName val="0"/>
          <c:showPercent val="0"/>
          <c:showBubbleSize val="0"/>
        </c:dLbls>
        <c:marker val="1"/>
        <c:smooth val="0"/>
        <c:axId val="386214152"/>
        <c:axId val="386211800"/>
      </c:lineChart>
      <c:dateAx>
        <c:axId val="386214152"/>
        <c:scaling>
          <c:orientation val="minMax"/>
        </c:scaling>
        <c:delete val="1"/>
        <c:axPos val="b"/>
        <c:numFmt formatCode="ge" sourceLinked="1"/>
        <c:majorTickMark val="none"/>
        <c:minorTickMark val="none"/>
        <c:tickLblPos val="none"/>
        <c:crossAx val="386211800"/>
        <c:crosses val="autoZero"/>
        <c:auto val="1"/>
        <c:lblOffset val="100"/>
        <c:baseTimeUnit val="years"/>
      </c:dateAx>
      <c:valAx>
        <c:axId val="386211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1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79.2</c:v>
                </c:pt>
                <c:pt idx="1">
                  <c:v>80.5</c:v>
                </c:pt>
                <c:pt idx="2">
                  <c:v>82.4</c:v>
                </c:pt>
                <c:pt idx="3">
                  <c:v>81.3</c:v>
                </c:pt>
                <c:pt idx="4">
                  <c:v>81.8</c:v>
                </c:pt>
              </c:numCache>
            </c:numRef>
          </c:val>
          <c:extLst xmlns:c16r2="http://schemas.microsoft.com/office/drawing/2015/06/chart">
            <c:ext xmlns:c16="http://schemas.microsoft.com/office/drawing/2014/chart" uri="{C3380CC4-5D6E-409C-BE32-E72D297353CC}">
              <c16:uniqueId val="{00000000-851D-4C0E-8464-ED33B715CDE1}"/>
            </c:ext>
          </c:extLst>
        </c:ser>
        <c:dLbls>
          <c:showLegendKey val="0"/>
          <c:showVal val="0"/>
          <c:showCatName val="0"/>
          <c:showSerName val="0"/>
          <c:showPercent val="0"/>
          <c:showBubbleSize val="0"/>
        </c:dLbls>
        <c:gapWidth val="150"/>
        <c:axId val="385975088"/>
        <c:axId val="38597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851D-4C0E-8464-ED33B715CDE1}"/>
            </c:ext>
          </c:extLst>
        </c:ser>
        <c:dLbls>
          <c:showLegendKey val="0"/>
          <c:showVal val="0"/>
          <c:showCatName val="0"/>
          <c:showSerName val="0"/>
          <c:showPercent val="0"/>
          <c:showBubbleSize val="0"/>
        </c:dLbls>
        <c:marker val="1"/>
        <c:smooth val="0"/>
        <c:axId val="385975088"/>
        <c:axId val="385975472"/>
      </c:lineChart>
      <c:dateAx>
        <c:axId val="385975088"/>
        <c:scaling>
          <c:orientation val="minMax"/>
        </c:scaling>
        <c:delete val="1"/>
        <c:axPos val="b"/>
        <c:numFmt formatCode="ge" sourceLinked="1"/>
        <c:majorTickMark val="none"/>
        <c:minorTickMark val="none"/>
        <c:tickLblPos val="none"/>
        <c:crossAx val="385975472"/>
        <c:crosses val="autoZero"/>
        <c:auto val="1"/>
        <c:lblOffset val="100"/>
        <c:baseTimeUnit val="years"/>
      </c:dateAx>
      <c:valAx>
        <c:axId val="38597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97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93.1</c:v>
                </c:pt>
                <c:pt idx="1">
                  <c:v>91.3</c:v>
                </c:pt>
                <c:pt idx="2">
                  <c:v>91.9</c:v>
                </c:pt>
                <c:pt idx="3">
                  <c:v>92.4</c:v>
                </c:pt>
                <c:pt idx="4">
                  <c:v>91.3</c:v>
                </c:pt>
              </c:numCache>
            </c:numRef>
          </c:val>
          <c:extLst xmlns:c16r2="http://schemas.microsoft.com/office/drawing/2015/06/chart">
            <c:ext xmlns:c16="http://schemas.microsoft.com/office/drawing/2014/chart" uri="{C3380CC4-5D6E-409C-BE32-E72D297353CC}">
              <c16:uniqueId val="{00000000-DA00-4FE2-ACB3-01DF07A9D561}"/>
            </c:ext>
          </c:extLst>
        </c:ser>
        <c:dLbls>
          <c:showLegendKey val="0"/>
          <c:showVal val="0"/>
          <c:showCatName val="0"/>
          <c:showSerName val="0"/>
          <c:showPercent val="0"/>
          <c:showBubbleSize val="0"/>
        </c:dLbls>
        <c:gapWidth val="150"/>
        <c:axId val="386084664"/>
        <c:axId val="3860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DA00-4FE2-ACB3-01DF07A9D561}"/>
            </c:ext>
          </c:extLst>
        </c:ser>
        <c:dLbls>
          <c:showLegendKey val="0"/>
          <c:showVal val="0"/>
          <c:showCatName val="0"/>
          <c:showSerName val="0"/>
          <c:showPercent val="0"/>
          <c:showBubbleSize val="0"/>
        </c:dLbls>
        <c:marker val="1"/>
        <c:smooth val="0"/>
        <c:axId val="386084664"/>
        <c:axId val="386093248"/>
      </c:lineChart>
      <c:dateAx>
        <c:axId val="386084664"/>
        <c:scaling>
          <c:orientation val="minMax"/>
        </c:scaling>
        <c:delete val="1"/>
        <c:axPos val="b"/>
        <c:numFmt formatCode="ge" sourceLinked="1"/>
        <c:majorTickMark val="none"/>
        <c:minorTickMark val="none"/>
        <c:tickLblPos val="none"/>
        <c:crossAx val="386093248"/>
        <c:crosses val="autoZero"/>
        <c:auto val="1"/>
        <c:lblOffset val="100"/>
        <c:baseTimeUnit val="years"/>
      </c:dateAx>
      <c:valAx>
        <c:axId val="38609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08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99.4</c:v>
                </c:pt>
                <c:pt idx="1">
                  <c:v>98.2</c:v>
                </c:pt>
                <c:pt idx="2">
                  <c:v>99.1</c:v>
                </c:pt>
                <c:pt idx="3">
                  <c:v>99.1</c:v>
                </c:pt>
                <c:pt idx="4">
                  <c:v>99.5</c:v>
                </c:pt>
              </c:numCache>
            </c:numRef>
          </c:val>
          <c:extLst xmlns:c16r2="http://schemas.microsoft.com/office/drawing/2015/06/chart">
            <c:ext xmlns:c16="http://schemas.microsoft.com/office/drawing/2014/chart" uri="{C3380CC4-5D6E-409C-BE32-E72D297353CC}">
              <c16:uniqueId val="{00000000-F3D2-4A08-AEFF-FC9F7EB3186C}"/>
            </c:ext>
          </c:extLst>
        </c:ser>
        <c:dLbls>
          <c:showLegendKey val="0"/>
          <c:showVal val="0"/>
          <c:showCatName val="0"/>
          <c:showSerName val="0"/>
          <c:showPercent val="0"/>
          <c:showBubbleSize val="0"/>
        </c:dLbls>
        <c:gapWidth val="150"/>
        <c:axId val="386048000"/>
        <c:axId val="3860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F3D2-4A08-AEFF-FC9F7EB3186C}"/>
            </c:ext>
          </c:extLst>
        </c:ser>
        <c:dLbls>
          <c:showLegendKey val="0"/>
          <c:showVal val="0"/>
          <c:showCatName val="0"/>
          <c:showSerName val="0"/>
          <c:showPercent val="0"/>
          <c:showBubbleSize val="0"/>
        </c:dLbls>
        <c:marker val="1"/>
        <c:smooth val="0"/>
        <c:axId val="386048000"/>
        <c:axId val="386048384"/>
      </c:lineChart>
      <c:dateAx>
        <c:axId val="386048000"/>
        <c:scaling>
          <c:orientation val="minMax"/>
        </c:scaling>
        <c:delete val="1"/>
        <c:axPos val="b"/>
        <c:numFmt formatCode="ge" sourceLinked="1"/>
        <c:majorTickMark val="none"/>
        <c:minorTickMark val="none"/>
        <c:tickLblPos val="none"/>
        <c:crossAx val="386048384"/>
        <c:crosses val="autoZero"/>
        <c:auto val="1"/>
        <c:lblOffset val="100"/>
        <c:baseTimeUnit val="years"/>
      </c:dateAx>
      <c:valAx>
        <c:axId val="38604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60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62.9</c:v>
                </c:pt>
                <c:pt idx="1">
                  <c:v>63.5</c:v>
                </c:pt>
                <c:pt idx="2">
                  <c:v>63.3</c:v>
                </c:pt>
                <c:pt idx="3">
                  <c:v>64.8</c:v>
                </c:pt>
                <c:pt idx="4">
                  <c:v>66.400000000000006</c:v>
                </c:pt>
              </c:numCache>
            </c:numRef>
          </c:val>
          <c:extLst xmlns:c16r2="http://schemas.microsoft.com/office/drawing/2015/06/chart">
            <c:ext xmlns:c16="http://schemas.microsoft.com/office/drawing/2014/chart" uri="{C3380CC4-5D6E-409C-BE32-E72D297353CC}">
              <c16:uniqueId val="{00000000-D14A-4464-BB92-AD9DD076461C}"/>
            </c:ext>
          </c:extLst>
        </c:ser>
        <c:dLbls>
          <c:showLegendKey val="0"/>
          <c:showVal val="0"/>
          <c:showCatName val="0"/>
          <c:showSerName val="0"/>
          <c:showPercent val="0"/>
          <c:showBubbleSize val="0"/>
        </c:dLbls>
        <c:gapWidth val="150"/>
        <c:axId val="386118744"/>
        <c:axId val="3861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D14A-4464-BB92-AD9DD076461C}"/>
            </c:ext>
          </c:extLst>
        </c:ser>
        <c:dLbls>
          <c:showLegendKey val="0"/>
          <c:showVal val="0"/>
          <c:showCatName val="0"/>
          <c:showSerName val="0"/>
          <c:showPercent val="0"/>
          <c:showBubbleSize val="0"/>
        </c:dLbls>
        <c:marker val="1"/>
        <c:smooth val="0"/>
        <c:axId val="386118744"/>
        <c:axId val="386137664"/>
      </c:lineChart>
      <c:dateAx>
        <c:axId val="386118744"/>
        <c:scaling>
          <c:orientation val="minMax"/>
        </c:scaling>
        <c:delete val="1"/>
        <c:axPos val="b"/>
        <c:numFmt formatCode="ge" sourceLinked="1"/>
        <c:majorTickMark val="none"/>
        <c:minorTickMark val="none"/>
        <c:tickLblPos val="none"/>
        <c:crossAx val="386137664"/>
        <c:crosses val="autoZero"/>
        <c:auto val="1"/>
        <c:lblOffset val="100"/>
        <c:baseTimeUnit val="years"/>
      </c:dateAx>
      <c:valAx>
        <c:axId val="38613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1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67.2</c:v>
                </c:pt>
                <c:pt idx="1">
                  <c:v>66.3</c:v>
                </c:pt>
                <c:pt idx="2">
                  <c:v>61.6</c:v>
                </c:pt>
                <c:pt idx="3">
                  <c:v>63.3</c:v>
                </c:pt>
                <c:pt idx="4">
                  <c:v>66.400000000000006</c:v>
                </c:pt>
              </c:numCache>
            </c:numRef>
          </c:val>
          <c:extLst xmlns:c16r2="http://schemas.microsoft.com/office/drawing/2015/06/chart">
            <c:ext xmlns:c16="http://schemas.microsoft.com/office/drawing/2014/chart" uri="{C3380CC4-5D6E-409C-BE32-E72D297353CC}">
              <c16:uniqueId val="{00000000-4111-409D-A510-B70C55837B67}"/>
            </c:ext>
          </c:extLst>
        </c:ser>
        <c:dLbls>
          <c:showLegendKey val="0"/>
          <c:showVal val="0"/>
          <c:showCatName val="0"/>
          <c:showSerName val="0"/>
          <c:showPercent val="0"/>
          <c:showBubbleSize val="0"/>
        </c:dLbls>
        <c:gapWidth val="150"/>
        <c:axId val="383704672"/>
        <c:axId val="38621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4111-409D-A510-B70C55837B67}"/>
            </c:ext>
          </c:extLst>
        </c:ser>
        <c:dLbls>
          <c:showLegendKey val="0"/>
          <c:showVal val="0"/>
          <c:showCatName val="0"/>
          <c:showSerName val="0"/>
          <c:showPercent val="0"/>
          <c:showBubbleSize val="0"/>
        </c:dLbls>
        <c:marker val="1"/>
        <c:smooth val="0"/>
        <c:axId val="383704672"/>
        <c:axId val="386216112"/>
      </c:lineChart>
      <c:dateAx>
        <c:axId val="383704672"/>
        <c:scaling>
          <c:orientation val="minMax"/>
        </c:scaling>
        <c:delete val="1"/>
        <c:axPos val="b"/>
        <c:numFmt formatCode="ge" sourceLinked="1"/>
        <c:majorTickMark val="none"/>
        <c:minorTickMark val="none"/>
        <c:tickLblPos val="none"/>
        <c:crossAx val="386216112"/>
        <c:crosses val="autoZero"/>
        <c:auto val="1"/>
        <c:lblOffset val="100"/>
        <c:baseTimeUnit val="years"/>
      </c:dateAx>
      <c:valAx>
        <c:axId val="38621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7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38228854</c:v>
                </c:pt>
                <c:pt idx="1">
                  <c:v>39501362</c:v>
                </c:pt>
                <c:pt idx="2">
                  <c:v>38966454</c:v>
                </c:pt>
                <c:pt idx="3">
                  <c:v>38898850</c:v>
                </c:pt>
                <c:pt idx="4">
                  <c:v>39358577</c:v>
                </c:pt>
              </c:numCache>
            </c:numRef>
          </c:val>
          <c:extLst xmlns:c16r2="http://schemas.microsoft.com/office/drawing/2015/06/chart">
            <c:ext xmlns:c16="http://schemas.microsoft.com/office/drawing/2014/chart" uri="{C3380CC4-5D6E-409C-BE32-E72D297353CC}">
              <c16:uniqueId val="{00000000-4C12-4AC4-892F-AD82889CF43B}"/>
            </c:ext>
          </c:extLst>
        </c:ser>
        <c:dLbls>
          <c:showLegendKey val="0"/>
          <c:showVal val="0"/>
          <c:showCatName val="0"/>
          <c:showSerName val="0"/>
          <c:showPercent val="0"/>
          <c:showBubbleSize val="0"/>
        </c:dLbls>
        <c:gapWidth val="150"/>
        <c:axId val="386218072"/>
        <c:axId val="38621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4C12-4AC4-892F-AD82889CF43B}"/>
            </c:ext>
          </c:extLst>
        </c:ser>
        <c:dLbls>
          <c:showLegendKey val="0"/>
          <c:showVal val="0"/>
          <c:showCatName val="0"/>
          <c:showSerName val="0"/>
          <c:showPercent val="0"/>
          <c:showBubbleSize val="0"/>
        </c:dLbls>
        <c:marker val="1"/>
        <c:smooth val="0"/>
        <c:axId val="386218072"/>
        <c:axId val="386217288"/>
      </c:lineChart>
      <c:dateAx>
        <c:axId val="386218072"/>
        <c:scaling>
          <c:orientation val="minMax"/>
        </c:scaling>
        <c:delete val="1"/>
        <c:axPos val="b"/>
        <c:numFmt formatCode="ge" sourceLinked="1"/>
        <c:majorTickMark val="none"/>
        <c:minorTickMark val="none"/>
        <c:tickLblPos val="none"/>
        <c:crossAx val="386217288"/>
        <c:crosses val="autoZero"/>
        <c:auto val="1"/>
        <c:lblOffset val="100"/>
        <c:baseTimeUnit val="years"/>
      </c:dateAx>
      <c:valAx>
        <c:axId val="386217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1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16.100000000000001</c:v>
                </c:pt>
                <c:pt idx="1">
                  <c:v>16.600000000000001</c:v>
                </c:pt>
                <c:pt idx="2">
                  <c:v>15.8</c:v>
                </c:pt>
                <c:pt idx="3">
                  <c:v>16.2</c:v>
                </c:pt>
                <c:pt idx="4">
                  <c:v>15.4</c:v>
                </c:pt>
              </c:numCache>
            </c:numRef>
          </c:val>
          <c:extLst xmlns:c16r2="http://schemas.microsoft.com/office/drawing/2015/06/chart">
            <c:ext xmlns:c16="http://schemas.microsoft.com/office/drawing/2014/chart" uri="{C3380CC4-5D6E-409C-BE32-E72D297353CC}">
              <c16:uniqueId val="{00000000-52C6-41CA-BA37-8C6D088C2B41}"/>
            </c:ext>
          </c:extLst>
        </c:ser>
        <c:dLbls>
          <c:showLegendKey val="0"/>
          <c:showVal val="0"/>
          <c:showCatName val="0"/>
          <c:showSerName val="0"/>
          <c:showPercent val="0"/>
          <c:showBubbleSize val="0"/>
        </c:dLbls>
        <c:gapWidth val="150"/>
        <c:axId val="386215328"/>
        <c:axId val="38621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52C6-41CA-BA37-8C6D088C2B41}"/>
            </c:ext>
          </c:extLst>
        </c:ser>
        <c:dLbls>
          <c:showLegendKey val="0"/>
          <c:showVal val="0"/>
          <c:showCatName val="0"/>
          <c:showSerName val="0"/>
          <c:showPercent val="0"/>
          <c:showBubbleSize val="0"/>
        </c:dLbls>
        <c:marker val="1"/>
        <c:smooth val="0"/>
        <c:axId val="386215328"/>
        <c:axId val="386217680"/>
      </c:lineChart>
      <c:dateAx>
        <c:axId val="386215328"/>
        <c:scaling>
          <c:orientation val="minMax"/>
        </c:scaling>
        <c:delete val="1"/>
        <c:axPos val="b"/>
        <c:numFmt formatCode="ge" sourceLinked="1"/>
        <c:majorTickMark val="none"/>
        <c:minorTickMark val="none"/>
        <c:tickLblPos val="none"/>
        <c:crossAx val="386217680"/>
        <c:crosses val="autoZero"/>
        <c:auto val="1"/>
        <c:lblOffset val="100"/>
        <c:baseTimeUnit val="years"/>
      </c:dateAx>
      <c:valAx>
        <c:axId val="38621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1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59.6</c:v>
                </c:pt>
                <c:pt idx="1">
                  <c:v>61.8</c:v>
                </c:pt>
                <c:pt idx="2">
                  <c:v>62.4</c:v>
                </c:pt>
                <c:pt idx="3">
                  <c:v>62</c:v>
                </c:pt>
                <c:pt idx="4">
                  <c:v>64.400000000000006</c:v>
                </c:pt>
              </c:numCache>
            </c:numRef>
          </c:val>
          <c:extLst xmlns:c16r2="http://schemas.microsoft.com/office/drawing/2015/06/chart">
            <c:ext xmlns:c16="http://schemas.microsoft.com/office/drawing/2014/chart" uri="{C3380CC4-5D6E-409C-BE32-E72D297353CC}">
              <c16:uniqueId val="{00000000-830C-4CA2-9CB1-FAA654336840}"/>
            </c:ext>
          </c:extLst>
        </c:ser>
        <c:dLbls>
          <c:showLegendKey val="0"/>
          <c:showVal val="0"/>
          <c:showCatName val="0"/>
          <c:showSerName val="0"/>
          <c:showPercent val="0"/>
          <c:showBubbleSize val="0"/>
        </c:dLbls>
        <c:gapWidth val="150"/>
        <c:axId val="386213368"/>
        <c:axId val="3862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830C-4CA2-9CB1-FAA654336840}"/>
            </c:ext>
          </c:extLst>
        </c:ser>
        <c:dLbls>
          <c:showLegendKey val="0"/>
          <c:showVal val="0"/>
          <c:showCatName val="0"/>
          <c:showSerName val="0"/>
          <c:showPercent val="0"/>
          <c:showBubbleSize val="0"/>
        </c:dLbls>
        <c:marker val="1"/>
        <c:smooth val="0"/>
        <c:axId val="386213368"/>
        <c:axId val="386210624"/>
      </c:lineChart>
      <c:dateAx>
        <c:axId val="386213368"/>
        <c:scaling>
          <c:orientation val="minMax"/>
        </c:scaling>
        <c:delete val="1"/>
        <c:axPos val="b"/>
        <c:numFmt formatCode="ge" sourceLinked="1"/>
        <c:majorTickMark val="none"/>
        <c:minorTickMark val="none"/>
        <c:tickLblPos val="none"/>
        <c:crossAx val="386210624"/>
        <c:crosses val="autoZero"/>
        <c:auto val="1"/>
        <c:lblOffset val="100"/>
        <c:baseTimeUnit val="years"/>
      </c:dateAx>
      <c:valAx>
        <c:axId val="3862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1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GN34" zoomScale="80" zoomScaleNormal="50" zoomScaleSheetLayoutView="80" workbookViewId="0">
      <selection activeCell="NJ37" sqref="NJ37:NX38"/>
    </sheetView>
  </sheetViews>
  <sheetFormatPr defaultColWidth="2.625" defaultRowHeight="13.5"/>
  <cols>
    <col min="1" max="1" width="2" customWidth="1"/>
    <col min="2" max="2" width="0.875" customWidth="1"/>
    <col min="3" max="372" width="0.625" customWidth="1"/>
    <col min="373" max="373" width="2.25" customWidth="1"/>
    <col min="374" max="388" width="5.25"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静岡県菊川市　菊川市立総合病院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260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48275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17452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9.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9.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9.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39</v>
      </c>
    </row>
    <row r="19" spans="1:395" ht="19.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9.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9.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9.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9.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9.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9.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9.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9.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9.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9.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9.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9.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9.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9.5" customHeight="1">
      <c r="A33" s="2"/>
      <c r="B33" s="25"/>
      <c r="D33" s="5"/>
      <c r="E33" s="5"/>
      <c r="F33" s="5"/>
      <c r="G33" s="130" t="s">
        <v>55</v>
      </c>
      <c r="H33" s="130"/>
      <c r="I33" s="130"/>
      <c r="J33" s="130"/>
      <c r="K33" s="130"/>
      <c r="L33" s="130"/>
      <c r="M33" s="130"/>
      <c r="N33" s="130"/>
      <c r="O33" s="130"/>
      <c r="P33" s="131">
        <f>データ!AH7</f>
        <v>99.4</v>
      </c>
      <c r="Q33" s="132"/>
      <c r="R33" s="132"/>
      <c r="S33" s="132"/>
      <c r="T33" s="132"/>
      <c r="U33" s="132"/>
      <c r="V33" s="132"/>
      <c r="W33" s="132"/>
      <c r="X33" s="132"/>
      <c r="Y33" s="132"/>
      <c r="Z33" s="132"/>
      <c r="AA33" s="132"/>
      <c r="AB33" s="132"/>
      <c r="AC33" s="132"/>
      <c r="AD33" s="133"/>
      <c r="AE33" s="131">
        <f>データ!AI7</f>
        <v>98.2</v>
      </c>
      <c r="AF33" s="132"/>
      <c r="AG33" s="132"/>
      <c r="AH33" s="132"/>
      <c r="AI33" s="132"/>
      <c r="AJ33" s="132"/>
      <c r="AK33" s="132"/>
      <c r="AL33" s="132"/>
      <c r="AM33" s="132"/>
      <c r="AN33" s="132"/>
      <c r="AO33" s="132"/>
      <c r="AP33" s="132"/>
      <c r="AQ33" s="132"/>
      <c r="AR33" s="132"/>
      <c r="AS33" s="133"/>
      <c r="AT33" s="131">
        <f>データ!AJ7</f>
        <v>99.1</v>
      </c>
      <c r="AU33" s="132"/>
      <c r="AV33" s="132"/>
      <c r="AW33" s="132"/>
      <c r="AX33" s="132"/>
      <c r="AY33" s="132"/>
      <c r="AZ33" s="132"/>
      <c r="BA33" s="132"/>
      <c r="BB33" s="132"/>
      <c r="BC33" s="132"/>
      <c r="BD33" s="132"/>
      <c r="BE33" s="132"/>
      <c r="BF33" s="132"/>
      <c r="BG33" s="132"/>
      <c r="BH33" s="133"/>
      <c r="BI33" s="131">
        <f>データ!AK7</f>
        <v>99.1</v>
      </c>
      <c r="BJ33" s="132"/>
      <c r="BK33" s="132"/>
      <c r="BL33" s="132"/>
      <c r="BM33" s="132"/>
      <c r="BN33" s="132"/>
      <c r="BO33" s="132"/>
      <c r="BP33" s="132"/>
      <c r="BQ33" s="132"/>
      <c r="BR33" s="132"/>
      <c r="BS33" s="132"/>
      <c r="BT33" s="132"/>
      <c r="BU33" s="132"/>
      <c r="BV33" s="132"/>
      <c r="BW33" s="133"/>
      <c r="BX33" s="131">
        <f>データ!AL7</f>
        <v>99.5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93.1</v>
      </c>
      <c r="DE33" s="132"/>
      <c r="DF33" s="132"/>
      <c r="DG33" s="132"/>
      <c r="DH33" s="132"/>
      <c r="DI33" s="132"/>
      <c r="DJ33" s="132"/>
      <c r="DK33" s="132"/>
      <c r="DL33" s="132"/>
      <c r="DM33" s="132"/>
      <c r="DN33" s="132"/>
      <c r="DO33" s="132"/>
      <c r="DP33" s="132"/>
      <c r="DQ33" s="132"/>
      <c r="DR33" s="133"/>
      <c r="DS33" s="131">
        <f>データ!AT7</f>
        <v>91.3</v>
      </c>
      <c r="DT33" s="132"/>
      <c r="DU33" s="132"/>
      <c r="DV33" s="132"/>
      <c r="DW33" s="132"/>
      <c r="DX33" s="132"/>
      <c r="DY33" s="132"/>
      <c r="DZ33" s="132"/>
      <c r="EA33" s="132"/>
      <c r="EB33" s="132"/>
      <c r="EC33" s="132"/>
      <c r="ED33" s="132"/>
      <c r="EE33" s="132"/>
      <c r="EF33" s="132"/>
      <c r="EG33" s="133"/>
      <c r="EH33" s="131">
        <f>データ!AU7</f>
        <v>91.9</v>
      </c>
      <c r="EI33" s="132"/>
      <c r="EJ33" s="132"/>
      <c r="EK33" s="132"/>
      <c r="EL33" s="132"/>
      <c r="EM33" s="132"/>
      <c r="EN33" s="132"/>
      <c r="EO33" s="132"/>
      <c r="EP33" s="132"/>
      <c r="EQ33" s="132"/>
      <c r="ER33" s="132"/>
      <c r="ES33" s="132"/>
      <c r="ET33" s="132"/>
      <c r="EU33" s="132"/>
      <c r="EV33" s="133"/>
      <c r="EW33" s="131">
        <f>データ!AV7</f>
        <v>92.4</v>
      </c>
      <c r="EX33" s="132"/>
      <c r="EY33" s="132"/>
      <c r="EZ33" s="132"/>
      <c r="FA33" s="132"/>
      <c r="FB33" s="132"/>
      <c r="FC33" s="132"/>
      <c r="FD33" s="132"/>
      <c r="FE33" s="132"/>
      <c r="FF33" s="132"/>
      <c r="FG33" s="132"/>
      <c r="FH33" s="132"/>
      <c r="FI33" s="132"/>
      <c r="FJ33" s="132"/>
      <c r="FK33" s="133"/>
      <c r="FL33" s="131">
        <f>データ!AW7</f>
        <v>91.3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79.2</v>
      </c>
      <c r="GS33" s="132"/>
      <c r="GT33" s="132"/>
      <c r="GU33" s="132"/>
      <c r="GV33" s="132"/>
      <c r="GW33" s="132"/>
      <c r="GX33" s="132"/>
      <c r="GY33" s="132"/>
      <c r="GZ33" s="132"/>
      <c r="HA33" s="132"/>
      <c r="HB33" s="132"/>
      <c r="HC33" s="132"/>
      <c r="HD33" s="132"/>
      <c r="HE33" s="132"/>
      <c r="HF33" s="133"/>
      <c r="HG33" s="131">
        <f>データ!BE7</f>
        <v>80.5</v>
      </c>
      <c r="HH33" s="132"/>
      <c r="HI33" s="132"/>
      <c r="HJ33" s="132"/>
      <c r="HK33" s="132"/>
      <c r="HL33" s="132"/>
      <c r="HM33" s="132"/>
      <c r="HN33" s="132"/>
      <c r="HO33" s="132"/>
      <c r="HP33" s="132"/>
      <c r="HQ33" s="132"/>
      <c r="HR33" s="132"/>
      <c r="HS33" s="132"/>
      <c r="HT33" s="132"/>
      <c r="HU33" s="133"/>
      <c r="HV33" s="131">
        <f>データ!BF7</f>
        <v>82.4</v>
      </c>
      <c r="HW33" s="132"/>
      <c r="HX33" s="132"/>
      <c r="HY33" s="132"/>
      <c r="HZ33" s="132"/>
      <c r="IA33" s="132"/>
      <c r="IB33" s="132"/>
      <c r="IC33" s="132"/>
      <c r="ID33" s="132"/>
      <c r="IE33" s="132"/>
      <c r="IF33" s="132"/>
      <c r="IG33" s="132"/>
      <c r="IH33" s="132"/>
      <c r="II33" s="132"/>
      <c r="IJ33" s="133"/>
      <c r="IK33" s="131">
        <f>データ!BG7</f>
        <v>81.3</v>
      </c>
      <c r="IL33" s="132"/>
      <c r="IM33" s="132"/>
      <c r="IN33" s="132"/>
      <c r="IO33" s="132"/>
      <c r="IP33" s="132"/>
      <c r="IQ33" s="132"/>
      <c r="IR33" s="132"/>
      <c r="IS33" s="132"/>
      <c r="IT33" s="132"/>
      <c r="IU33" s="132"/>
      <c r="IV33" s="132"/>
      <c r="IW33" s="132"/>
      <c r="IX33" s="132"/>
      <c r="IY33" s="133"/>
      <c r="IZ33" s="131">
        <f>データ!BH7</f>
        <v>81.8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76.3</v>
      </c>
      <c r="KG33" s="132"/>
      <c r="KH33" s="132"/>
      <c r="KI33" s="132"/>
      <c r="KJ33" s="132"/>
      <c r="KK33" s="132"/>
      <c r="KL33" s="132"/>
      <c r="KM33" s="132"/>
      <c r="KN33" s="132"/>
      <c r="KO33" s="132"/>
      <c r="KP33" s="132"/>
      <c r="KQ33" s="132"/>
      <c r="KR33" s="132"/>
      <c r="KS33" s="132"/>
      <c r="KT33" s="133"/>
      <c r="KU33" s="131">
        <f>データ!BP7</f>
        <v>75.5</v>
      </c>
      <c r="KV33" s="132"/>
      <c r="KW33" s="132"/>
      <c r="KX33" s="132"/>
      <c r="KY33" s="132"/>
      <c r="KZ33" s="132"/>
      <c r="LA33" s="132"/>
      <c r="LB33" s="132"/>
      <c r="LC33" s="132"/>
      <c r="LD33" s="132"/>
      <c r="LE33" s="132"/>
      <c r="LF33" s="132"/>
      <c r="LG33" s="132"/>
      <c r="LH33" s="132"/>
      <c r="LI33" s="133"/>
      <c r="LJ33" s="131">
        <f>データ!BQ7</f>
        <v>75</v>
      </c>
      <c r="LK33" s="132"/>
      <c r="LL33" s="132"/>
      <c r="LM33" s="132"/>
      <c r="LN33" s="132"/>
      <c r="LO33" s="132"/>
      <c r="LP33" s="132"/>
      <c r="LQ33" s="132"/>
      <c r="LR33" s="132"/>
      <c r="LS33" s="132"/>
      <c r="LT33" s="132"/>
      <c r="LU33" s="132"/>
      <c r="LV33" s="132"/>
      <c r="LW33" s="132"/>
      <c r="LX33" s="133"/>
      <c r="LY33" s="131">
        <f>データ!BR7</f>
        <v>74.5</v>
      </c>
      <c r="LZ33" s="132"/>
      <c r="MA33" s="132"/>
      <c r="MB33" s="132"/>
      <c r="MC33" s="132"/>
      <c r="MD33" s="132"/>
      <c r="ME33" s="132"/>
      <c r="MF33" s="132"/>
      <c r="MG33" s="132"/>
      <c r="MH33" s="132"/>
      <c r="MI33" s="132"/>
      <c r="MJ33" s="132"/>
      <c r="MK33" s="132"/>
      <c r="ML33" s="132"/>
      <c r="MM33" s="133"/>
      <c r="MN33" s="131">
        <f>データ!BS7</f>
        <v>74.400000000000006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9.5" customHeight="1">
      <c r="A34" s="2"/>
      <c r="B34" s="25"/>
      <c r="D34" s="5"/>
      <c r="E34" s="5"/>
      <c r="F34" s="5"/>
      <c r="G34" s="130" t="s">
        <v>57</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9.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9.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9.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9.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9.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65</v>
      </c>
      <c r="OD39" s="29"/>
      <c r="OE39" s="29"/>
    </row>
    <row r="40" spans="1:395" ht="19.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9.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9.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9.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9.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9.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9.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9.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9.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9.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9.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9.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9.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9.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9.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9.5" customHeight="1">
      <c r="A55" s="2"/>
      <c r="B55" s="25"/>
      <c r="C55" s="5"/>
      <c r="D55" s="5"/>
      <c r="E55" s="5"/>
      <c r="F55" s="5"/>
      <c r="G55" s="130" t="s">
        <v>55</v>
      </c>
      <c r="H55" s="130"/>
      <c r="I55" s="130"/>
      <c r="J55" s="130"/>
      <c r="K55" s="130"/>
      <c r="L55" s="130"/>
      <c r="M55" s="130"/>
      <c r="N55" s="130"/>
      <c r="O55" s="130"/>
      <c r="P55" s="146">
        <f>データ!BZ7</f>
        <v>41602</v>
      </c>
      <c r="Q55" s="147"/>
      <c r="R55" s="147"/>
      <c r="S55" s="147"/>
      <c r="T55" s="147"/>
      <c r="U55" s="147"/>
      <c r="V55" s="147"/>
      <c r="W55" s="147"/>
      <c r="X55" s="147"/>
      <c r="Y55" s="147"/>
      <c r="Z55" s="147"/>
      <c r="AA55" s="147"/>
      <c r="AB55" s="147"/>
      <c r="AC55" s="147"/>
      <c r="AD55" s="148"/>
      <c r="AE55" s="146">
        <f>データ!CA7</f>
        <v>42045</v>
      </c>
      <c r="AF55" s="147"/>
      <c r="AG55" s="147"/>
      <c r="AH55" s="147"/>
      <c r="AI55" s="147"/>
      <c r="AJ55" s="147"/>
      <c r="AK55" s="147"/>
      <c r="AL55" s="147"/>
      <c r="AM55" s="147"/>
      <c r="AN55" s="147"/>
      <c r="AO55" s="147"/>
      <c r="AP55" s="147"/>
      <c r="AQ55" s="147"/>
      <c r="AR55" s="147"/>
      <c r="AS55" s="148"/>
      <c r="AT55" s="146">
        <f>データ!CB7</f>
        <v>41503</v>
      </c>
      <c r="AU55" s="147"/>
      <c r="AV55" s="147"/>
      <c r="AW55" s="147"/>
      <c r="AX55" s="147"/>
      <c r="AY55" s="147"/>
      <c r="AZ55" s="147"/>
      <c r="BA55" s="147"/>
      <c r="BB55" s="147"/>
      <c r="BC55" s="147"/>
      <c r="BD55" s="147"/>
      <c r="BE55" s="147"/>
      <c r="BF55" s="147"/>
      <c r="BG55" s="147"/>
      <c r="BH55" s="148"/>
      <c r="BI55" s="146">
        <f>データ!CC7</f>
        <v>43073</v>
      </c>
      <c r="BJ55" s="147"/>
      <c r="BK55" s="147"/>
      <c r="BL55" s="147"/>
      <c r="BM55" s="147"/>
      <c r="BN55" s="147"/>
      <c r="BO55" s="147"/>
      <c r="BP55" s="147"/>
      <c r="BQ55" s="147"/>
      <c r="BR55" s="147"/>
      <c r="BS55" s="147"/>
      <c r="BT55" s="147"/>
      <c r="BU55" s="147"/>
      <c r="BV55" s="147"/>
      <c r="BW55" s="148"/>
      <c r="BX55" s="146">
        <f>データ!CD7</f>
        <v>43224</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8962</v>
      </c>
      <c r="DE55" s="147"/>
      <c r="DF55" s="147"/>
      <c r="DG55" s="147"/>
      <c r="DH55" s="147"/>
      <c r="DI55" s="147"/>
      <c r="DJ55" s="147"/>
      <c r="DK55" s="147"/>
      <c r="DL55" s="147"/>
      <c r="DM55" s="147"/>
      <c r="DN55" s="147"/>
      <c r="DO55" s="147"/>
      <c r="DP55" s="147"/>
      <c r="DQ55" s="147"/>
      <c r="DR55" s="148"/>
      <c r="DS55" s="146">
        <f>データ!CL7</f>
        <v>9124</v>
      </c>
      <c r="DT55" s="147"/>
      <c r="DU55" s="147"/>
      <c r="DV55" s="147"/>
      <c r="DW55" s="147"/>
      <c r="DX55" s="147"/>
      <c r="DY55" s="147"/>
      <c r="DZ55" s="147"/>
      <c r="EA55" s="147"/>
      <c r="EB55" s="147"/>
      <c r="EC55" s="147"/>
      <c r="ED55" s="147"/>
      <c r="EE55" s="147"/>
      <c r="EF55" s="147"/>
      <c r="EG55" s="148"/>
      <c r="EH55" s="146">
        <f>データ!CM7</f>
        <v>9586</v>
      </c>
      <c r="EI55" s="147"/>
      <c r="EJ55" s="147"/>
      <c r="EK55" s="147"/>
      <c r="EL55" s="147"/>
      <c r="EM55" s="147"/>
      <c r="EN55" s="147"/>
      <c r="EO55" s="147"/>
      <c r="EP55" s="147"/>
      <c r="EQ55" s="147"/>
      <c r="ER55" s="147"/>
      <c r="ES55" s="147"/>
      <c r="ET55" s="147"/>
      <c r="EU55" s="147"/>
      <c r="EV55" s="148"/>
      <c r="EW55" s="146">
        <f>データ!CN7</f>
        <v>9903</v>
      </c>
      <c r="EX55" s="147"/>
      <c r="EY55" s="147"/>
      <c r="EZ55" s="147"/>
      <c r="FA55" s="147"/>
      <c r="FB55" s="147"/>
      <c r="FC55" s="147"/>
      <c r="FD55" s="147"/>
      <c r="FE55" s="147"/>
      <c r="FF55" s="147"/>
      <c r="FG55" s="147"/>
      <c r="FH55" s="147"/>
      <c r="FI55" s="147"/>
      <c r="FJ55" s="147"/>
      <c r="FK55" s="148"/>
      <c r="FL55" s="146">
        <f>データ!CO7</f>
        <v>9947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59.6</v>
      </c>
      <c r="GS55" s="132"/>
      <c r="GT55" s="132"/>
      <c r="GU55" s="132"/>
      <c r="GV55" s="132"/>
      <c r="GW55" s="132"/>
      <c r="GX55" s="132"/>
      <c r="GY55" s="132"/>
      <c r="GZ55" s="132"/>
      <c r="HA55" s="132"/>
      <c r="HB55" s="132"/>
      <c r="HC55" s="132"/>
      <c r="HD55" s="132"/>
      <c r="HE55" s="132"/>
      <c r="HF55" s="133"/>
      <c r="HG55" s="131">
        <f>データ!CW7</f>
        <v>61.8</v>
      </c>
      <c r="HH55" s="132"/>
      <c r="HI55" s="132"/>
      <c r="HJ55" s="132"/>
      <c r="HK55" s="132"/>
      <c r="HL55" s="132"/>
      <c r="HM55" s="132"/>
      <c r="HN55" s="132"/>
      <c r="HO55" s="132"/>
      <c r="HP55" s="132"/>
      <c r="HQ55" s="132"/>
      <c r="HR55" s="132"/>
      <c r="HS55" s="132"/>
      <c r="HT55" s="132"/>
      <c r="HU55" s="133"/>
      <c r="HV55" s="131">
        <f>データ!CX7</f>
        <v>62.4</v>
      </c>
      <c r="HW55" s="132"/>
      <c r="HX55" s="132"/>
      <c r="HY55" s="132"/>
      <c r="HZ55" s="132"/>
      <c r="IA55" s="132"/>
      <c r="IB55" s="132"/>
      <c r="IC55" s="132"/>
      <c r="ID55" s="132"/>
      <c r="IE55" s="132"/>
      <c r="IF55" s="132"/>
      <c r="IG55" s="132"/>
      <c r="IH55" s="132"/>
      <c r="II55" s="132"/>
      <c r="IJ55" s="133"/>
      <c r="IK55" s="131">
        <f>データ!CY7</f>
        <v>62</v>
      </c>
      <c r="IL55" s="132"/>
      <c r="IM55" s="132"/>
      <c r="IN55" s="132"/>
      <c r="IO55" s="132"/>
      <c r="IP55" s="132"/>
      <c r="IQ55" s="132"/>
      <c r="IR55" s="132"/>
      <c r="IS55" s="132"/>
      <c r="IT55" s="132"/>
      <c r="IU55" s="132"/>
      <c r="IV55" s="132"/>
      <c r="IW55" s="132"/>
      <c r="IX55" s="132"/>
      <c r="IY55" s="133"/>
      <c r="IZ55" s="131">
        <f>データ!CZ7</f>
        <v>64.400000000000006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16.100000000000001</v>
      </c>
      <c r="KG55" s="132"/>
      <c r="KH55" s="132"/>
      <c r="KI55" s="132"/>
      <c r="KJ55" s="132"/>
      <c r="KK55" s="132"/>
      <c r="KL55" s="132"/>
      <c r="KM55" s="132"/>
      <c r="KN55" s="132"/>
      <c r="KO55" s="132"/>
      <c r="KP55" s="132"/>
      <c r="KQ55" s="132"/>
      <c r="KR55" s="132"/>
      <c r="KS55" s="132"/>
      <c r="KT55" s="133"/>
      <c r="KU55" s="131">
        <f>データ!DH7</f>
        <v>16.600000000000001</v>
      </c>
      <c r="KV55" s="132"/>
      <c r="KW55" s="132"/>
      <c r="KX55" s="132"/>
      <c r="KY55" s="132"/>
      <c r="KZ55" s="132"/>
      <c r="LA55" s="132"/>
      <c r="LB55" s="132"/>
      <c r="LC55" s="132"/>
      <c r="LD55" s="132"/>
      <c r="LE55" s="132"/>
      <c r="LF55" s="132"/>
      <c r="LG55" s="132"/>
      <c r="LH55" s="132"/>
      <c r="LI55" s="133"/>
      <c r="LJ55" s="131">
        <f>データ!DI7</f>
        <v>15.8</v>
      </c>
      <c r="LK55" s="132"/>
      <c r="LL55" s="132"/>
      <c r="LM55" s="132"/>
      <c r="LN55" s="132"/>
      <c r="LO55" s="132"/>
      <c r="LP55" s="132"/>
      <c r="LQ55" s="132"/>
      <c r="LR55" s="132"/>
      <c r="LS55" s="132"/>
      <c r="LT55" s="132"/>
      <c r="LU55" s="132"/>
      <c r="LV55" s="132"/>
      <c r="LW55" s="132"/>
      <c r="LX55" s="133"/>
      <c r="LY55" s="131">
        <f>データ!DJ7</f>
        <v>16.2</v>
      </c>
      <c r="LZ55" s="132"/>
      <c r="MA55" s="132"/>
      <c r="MB55" s="132"/>
      <c r="MC55" s="132"/>
      <c r="MD55" s="132"/>
      <c r="ME55" s="132"/>
      <c r="MF55" s="132"/>
      <c r="MG55" s="132"/>
      <c r="MH55" s="132"/>
      <c r="MI55" s="132"/>
      <c r="MJ55" s="132"/>
      <c r="MK55" s="132"/>
      <c r="ML55" s="132"/>
      <c r="MM55" s="133"/>
      <c r="MN55" s="131">
        <f>データ!DK7</f>
        <v>15.4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9.5" customHeight="1">
      <c r="A56" s="2"/>
      <c r="B56" s="25"/>
      <c r="C56" s="5"/>
      <c r="D56" s="5"/>
      <c r="E56" s="5"/>
      <c r="F56" s="5"/>
      <c r="G56" s="130" t="s">
        <v>57</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9.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9.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9.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9.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9.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9.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9.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9.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9.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9.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9.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9.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9.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9.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179</v>
      </c>
      <c r="NK70" s="150"/>
      <c r="NL70" s="150"/>
      <c r="NM70" s="150"/>
      <c r="NN70" s="150"/>
      <c r="NO70" s="150"/>
      <c r="NP70" s="150"/>
      <c r="NQ70" s="150"/>
      <c r="NR70" s="150"/>
      <c r="NS70" s="150"/>
      <c r="NT70" s="150"/>
      <c r="NU70" s="150"/>
      <c r="NV70" s="150"/>
      <c r="NW70" s="150"/>
      <c r="NX70" s="151"/>
    </row>
    <row r="71" spans="1:388" ht="19.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9.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9.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9.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9.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9.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9.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9.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9.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62.9</v>
      </c>
      <c r="V79" s="159"/>
      <c r="W79" s="159"/>
      <c r="X79" s="159"/>
      <c r="Y79" s="159"/>
      <c r="Z79" s="159"/>
      <c r="AA79" s="159"/>
      <c r="AB79" s="159"/>
      <c r="AC79" s="159"/>
      <c r="AD79" s="159"/>
      <c r="AE79" s="159"/>
      <c r="AF79" s="159"/>
      <c r="AG79" s="159"/>
      <c r="AH79" s="159"/>
      <c r="AI79" s="159"/>
      <c r="AJ79" s="159"/>
      <c r="AK79" s="159"/>
      <c r="AL79" s="159"/>
      <c r="AM79" s="159"/>
      <c r="AN79" s="159">
        <f>データ!DS7</f>
        <v>63.5</v>
      </c>
      <c r="AO79" s="159"/>
      <c r="AP79" s="159"/>
      <c r="AQ79" s="159"/>
      <c r="AR79" s="159"/>
      <c r="AS79" s="159"/>
      <c r="AT79" s="159"/>
      <c r="AU79" s="159"/>
      <c r="AV79" s="159"/>
      <c r="AW79" s="159"/>
      <c r="AX79" s="159"/>
      <c r="AY79" s="159"/>
      <c r="AZ79" s="159"/>
      <c r="BA79" s="159"/>
      <c r="BB79" s="159"/>
      <c r="BC79" s="159"/>
      <c r="BD79" s="159"/>
      <c r="BE79" s="159"/>
      <c r="BF79" s="159"/>
      <c r="BG79" s="159">
        <f>データ!DT7</f>
        <v>63.3</v>
      </c>
      <c r="BH79" s="159"/>
      <c r="BI79" s="159"/>
      <c r="BJ79" s="159"/>
      <c r="BK79" s="159"/>
      <c r="BL79" s="159"/>
      <c r="BM79" s="159"/>
      <c r="BN79" s="159"/>
      <c r="BO79" s="159"/>
      <c r="BP79" s="159"/>
      <c r="BQ79" s="159"/>
      <c r="BR79" s="159"/>
      <c r="BS79" s="159"/>
      <c r="BT79" s="159"/>
      <c r="BU79" s="159"/>
      <c r="BV79" s="159"/>
      <c r="BW79" s="159"/>
      <c r="BX79" s="159"/>
      <c r="BY79" s="159"/>
      <c r="BZ79" s="159">
        <f>データ!DU7</f>
        <v>64.8</v>
      </c>
      <c r="CA79" s="159"/>
      <c r="CB79" s="159"/>
      <c r="CC79" s="159"/>
      <c r="CD79" s="159"/>
      <c r="CE79" s="159"/>
      <c r="CF79" s="159"/>
      <c r="CG79" s="159"/>
      <c r="CH79" s="159"/>
      <c r="CI79" s="159"/>
      <c r="CJ79" s="159"/>
      <c r="CK79" s="159"/>
      <c r="CL79" s="159"/>
      <c r="CM79" s="159"/>
      <c r="CN79" s="159"/>
      <c r="CO79" s="159"/>
      <c r="CP79" s="159"/>
      <c r="CQ79" s="159"/>
      <c r="CR79" s="159"/>
      <c r="CS79" s="159">
        <f>データ!DV7</f>
        <v>66.400000000000006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67.2</v>
      </c>
      <c r="EP79" s="159"/>
      <c r="EQ79" s="159"/>
      <c r="ER79" s="159"/>
      <c r="ES79" s="159"/>
      <c r="ET79" s="159"/>
      <c r="EU79" s="159"/>
      <c r="EV79" s="159"/>
      <c r="EW79" s="159"/>
      <c r="EX79" s="159"/>
      <c r="EY79" s="159"/>
      <c r="EZ79" s="159"/>
      <c r="FA79" s="159"/>
      <c r="FB79" s="159"/>
      <c r="FC79" s="159"/>
      <c r="FD79" s="159"/>
      <c r="FE79" s="159"/>
      <c r="FF79" s="159"/>
      <c r="FG79" s="159"/>
      <c r="FH79" s="159">
        <f>データ!ED7</f>
        <v>66.3</v>
      </c>
      <c r="FI79" s="159"/>
      <c r="FJ79" s="159"/>
      <c r="FK79" s="159"/>
      <c r="FL79" s="159"/>
      <c r="FM79" s="159"/>
      <c r="FN79" s="159"/>
      <c r="FO79" s="159"/>
      <c r="FP79" s="159"/>
      <c r="FQ79" s="159"/>
      <c r="FR79" s="159"/>
      <c r="FS79" s="159"/>
      <c r="FT79" s="159"/>
      <c r="FU79" s="159"/>
      <c r="FV79" s="159"/>
      <c r="FW79" s="159"/>
      <c r="FX79" s="159"/>
      <c r="FY79" s="159"/>
      <c r="FZ79" s="159"/>
      <c r="GA79" s="159">
        <f>データ!EE7</f>
        <v>61.6</v>
      </c>
      <c r="GB79" s="159"/>
      <c r="GC79" s="159"/>
      <c r="GD79" s="159"/>
      <c r="GE79" s="159"/>
      <c r="GF79" s="159"/>
      <c r="GG79" s="159"/>
      <c r="GH79" s="159"/>
      <c r="GI79" s="159"/>
      <c r="GJ79" s="159"/>
      <c r="GK79" s="159"/>
      <c r="GL79" s="159"/>
      <c r="GM79" s="159"/>
      <c r="GN79" s="159"/>
      <c r="GO79" s="159"/>
      <c r="GP79" s="159"/>
      <c r="GQ79" s="159"/>
      <c r="GR79" s="159"/>
      <c r="GS79" s="159"/>
      <c r="GT79" s="159">
        <f>データ!EF7</f>
        <v>63.3</v>
      </c>
      <c r="GU79" s="159"/>
      <c r="GV79" s="159"/>
      <c r="GW79" s="159"/>
      <c r="GX79" s="159"/>
      <c r="GY79" s="159"/>
      <c r="GZ79" s="159"/>
      <c r="HA79" s="159"/>
      <c r="HB79" s="159"/>
      <c r="HC79" s="159"/>
      <c r="HD79" s="159"/>
      <c r="HE79" s="159"/>
      <c r="HF79" s="159"/>
      <c r="HG79" s="159"/>
      <c r="HH79" s="159"/>
      <c r="HI79" s="159"/>
      <c r="HJ79" s="159"/>
      <c r="HK79" s="159"/>
      <c r="HL79" s="159"/>
      <c r="HM79" s="159">
        <f>データ!EG7</f>
        <v>66.400000000000006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38228854</v>
      </c>
      <c r="JK79" s="160"/>
      <c r="JL79" s="160"/>
      <c r="JM79" s="160"/>
      <c r="JN79" s="160"/>
      <c r="JO79" s="160"/>
      <c r="JP79" s="160"/>
      <c r="JQ79" s="160"/>
      <c r="JR79" s="160"/>
      <c r="JS79" s="160"/>
      <c r="JT79" s="160"/>
      <c r="JU79" s="160"/>
      <c r="JV79" s="160"/>
      <c r="JW79" s="160"/>
      <c r="JX79" s="160"/>
      <c r="JY79" s="160"/>
      <c r="JZ79" s="160"/>
      <c r="KA79" s="160"/>
      <c r="KB79" s="160"/>
      <c r="KC79" s="160">
        <f>データ!EO7</f>
        <v>39501362</v>
      </c>
      <c r="KD79" s="160"/>
      <c r="KE79" s="160"/>
      <c r="KF79" s="160"/>
      <c r="KG79" s="160"/>
      <c r="KH79" s="160"/>
      <c r="KI79" s="160"/>
      <c r="KJ79" s="160"/>
      <c r="KK79" s="160"/>
      <c r="KL79" s="160"/>
      <c r="KM79" s="160"/>
      <c r="KN79" s="160"/>
      <c r="KO79" s="160"/>
      <c r="KP79" s="160"/>
      <c r="KQ79" s="160"/>
      <c r="KR79" s="160"/>
      <c r="KS79" s="160"/>
      <c r="KT79" s="160"/>
      <c r="KU79" s="160"/>
      <c r="KV79" s="160">
        <f>データ!EP7</f>
        <v>38966454</v>
      </c>
      <c r="KW79" s="160"/>
      <c r="KX79" s="160"/>
      <c r="KY79" s="160"/>
      <c r="KZ79" s="160"/>
      <c r="LA79" s="160"/>
      <c r="LB79" s="160"/>
      <c r="LC79" s="160"/>
      <c r="LD79" s="160"/>
      <c r="LE79" s="160"/>
      <c r="LF79" s="160"/>
      <c r="LG79" s="160"/>
      <c r="LH79" s="160"/>
      <c r="LI79" s="160"/>
      <c r="LJ79" s="160"/>
      <c r="LK79" s="160"/>
      <c r="LL79" s="160"/>
      <c r="LM79" s="160"/>
      <c r="LN79" s="160"/>
      <c r="LO79" s="160">
        <f>データ!EQ7</f>
        <v>38898850</v>
      </c>
      <c r="LP79" s="160"/>
      <c r="LQ79" s="160"/>
      <c r="LR79" s="160"/>
      <c r="LS79" s="160"/>
      <c r="LT79" s="160"/>
      <c r="LU79" s="160"/>
      <c r="LV79" s="160"/>
      <c r="LW79" s="160"/>
      <c r="LX79" s="160"/>
      <c r="LY79" s="160"/>
      <c r="LZ79" s="160"/>
      <c r="MA79" s="160"/>
      <c r="MB79" s="160"/>
      <c r="MC79" s="160"/>
      <c r="MD79" s="160"/>
      <c r="ME79" s="160"/>
      <c r="MF79" s="160"/>
      <c r="MG79" s="160"/>
      <c r="MH79" s="160">
        <f>データ!ER7</f>
        <v>39358577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9.5" customHeight="1">
      <c r="A80" s="2"/>
      <c r="B80" s="25"/>
      <c r="C80" s="5"/>
      <c r="D80" s="5"/>
      <c r="E80" s="5"/>
      <c r="F80" s="5"/>
      <c r="G80" s="5"/>
      <c r="H80" s="5"/>
      <c r="I80" s="42"/>
      <c r="J80" s="156" t="s">
        <v>57</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9.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9.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9.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9.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ht="19.5" customHeight="1">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YcDJmrnDtIN+v5Kv+BH1a+mRTn4JAN62JpJbiANZlAVM2azqluGv14L5UToWGzX4bnAcb/pQEtFR/at57yWgA==" saltValue="OY0ZN1NJv08hoCvGIdx/i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3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150</v>
      </c>
      <c r="AV5" s="64" t="s">
        <v>142</v>
      </c>
      <c r="AW5" s="64" t="s">
        <v>151</v>
      </c>
      <c r="AX5" s="64" t="s">
        <v>144</v>
      </c>
      <c r="AY5" s="64" t="s">
        <v>145</v>
      </c>
      <c r="AZ5" s="64" t="s">
        <v>146</v>
      </c>
      <c r="BA5" s="64" t="s">
        <v>147</v>
      </c>
      <c r="BB5" s="64" t="s">
        <v>148</v>
      </c>
      <c r="BC5" s="64" t="s">
        <v>149</v>
      </c>
      <c r="BD5" s="64" t="s">
        <v>152</v>
      </c>
      <c r="BE5" s="64" t="s">
        <v>140</v>
      </c>
      <c r="BF5" s="64" t="s">
        <v>150</v>
      </c>
      <c r="BG5" s="64" t="s">
        <v>142</v>
      </c>
      <c r="BH5" s="64" t="s">
        <v>151</v>
      </c>
      <c r="BI5" s="64" t="s">
        <v>144</v>
      </c>
      <c r="BJ5" s="64" t="s">
        <v>145</v>
      </c>
      <c r="BK5" s="64" t="s">
        <v>146</v>
      </c>
      <c r="BL5" s="64" t="s">
        <v>147</v>
      </c>
      <c r="BM5" s="64" t="s">
        <v>148</v>
      </c>
      <c r="BN5" s="64" t="s">
        <v>149</v>
      </c>
      <c r="BO5" s="64" t="s">
        <v>139</v>
      </c>
      <c r="BP5" s="64" t="s">
        <v>140</v>
      </c>
      <c r="BQ5" s="64" t="s">
        <v>141</v>
      </c>
      <c r="BR5" s="64" t="s">
        <v>142</v>
      </c>
      <c r="BS5" s="64" t="s">
        <v>151</v>
      </c>
      <c r="BT5" s="64" t="s">
        <v>144</v>
      </c>
      <c r="BU5" s="64" t="s">
        <v>145</v>
      </c>
      <c r="BV5" s="64" t="s">
        <v>146</v>
      </c>
      <c r="BW5" s="64" t="s">
        <v>147</v>
      </c>
      <c r="BX5" s="64" t="s">
        <v>148</v>
      </c>
      <c r="BY5" s="64" t="s">
        <v>149</v>
      </c>
      <c r="BZ5" s="64" t="s">
        <v>139</v>
      </c>
      <c r="CA5" s="64" t="s">
        <v>153</v>
      </c>
      <c r="CB5" s="64" t="s">
        <v>141</v>
      </c>
      <c r="CC5" s="64" t="s">
        <v>142</v>
      </c>
      <c r="CD5" s="64" t="s">
        <v>151</v>
      </c>
      <c r="CE5" s="64" t="s">
        <v>144</v>
      </c>
      <c r="CF5" s="64" t="s">
        <v>145</v>
      </c>
      <c r="CG5" s="64" t="s">
        <v>146</v>
      </c>
      <c r="CH5" s="64" t="s">
        <v>147</v>
      </c>
      <c r="CI5" s="64" t="s">
        <v>148</v>
      </c>
      <c r="CJ5" s="64" t="s">
        <v>149</v>
      </c>
      <c r="CK5" s="64" t="s">
        <v>139</v>
      </c>
      <c r="CL5" s="64" t="s">
        <v>140</v>
      </c>
      <c r="CM5" s="64" t="s">
        <v>150</v>
      </c>
      <c r="CN5" s="64" t="s">
        <v>142</v>
      </c>
      <c r="CO5" s="64" t="s">
        <v>143</v>
      </c>
      <c r="CP5" s="64" t="s">
        <v>144</v>
      </c>
      <c r="CQ5" s="64" t="s">
        <v>145</v>
      </c>
      <c r="CR5" s="64" t="s">
        <v>146</v>
      </c>
      <c r="CS5" s="64" t="s">
        <v>147</v>
      </c>
      <c r="CT5" s="64" t="s">
        <v>148</v>
      </c>
      <c r="CU5" s="64" t="s">
        <v>149</v>
      </c>
      <c r="CV5" s="64" t="s">
        <v>139</v>
      </c>
      <c r="CW5" s="64" t="s">
        <v>140</v>
      </c>
      <c r="CX5" s="64" t="s">
        <v>150</v>
      </c>
      <c r="CY5" s="64" t="s">
        <v>142</v>
      </c>
      <c r="CZ5" s="64" t="s">
        <v>143</v>
      </c>
      <c r="DA5" s="64" t="s">
        <v>144</v>
      </c>
      <c r="DB5" s="64" t="s">
        <v>145</v>
      </c>
      <c r="DC5" s="64" t="s">
        <v>146</v>
      </c>
      <c r="DD5" s="64" t="s">
        <v>147</v>
      </c>
      <c r="DE5" s="64" t="s">
        <v>148</v>
      </c>
      <c r="DF5" s="64" t="s">
        <v>149</v>
      </c>
      <c r="DG5" s="64" t="s">
        <v>152</v>
      </c>
      <c r="DH5" s="64" t="s">
        <v>140</v>
      </c>
      <c r="DI5" s="64" t="s">
        <v>150</v>
      </c>
      <c r="DJ5" s="64" t="s">
        <v>142</v>
      </c>
      <c r="DK5" s="64" t="s">
        <v>151</v>
      </c>
      <c r="DL5" s="64" t="s">
        <v>144</v>
      </c>
      <c r="DM5" s="64" t="s">
        <v>145</v>
      </c>
      <c r="DN5" s="64" t="s">
        <v>146</v>
      </c>
      <c r="DO5" s="64" t="s">
        <v>147</v>
      </c>
      <c r="DP5" s="64" t="s">
        <v>148</v>
      </c>
      <c r="DQ5" s="64" t="s">
        <v>149</v>
      </c>
      <c r="DR5" s="64" t="s">
        <v>139</v>
      </c>
      <c r="DS5" s="64" t="s">
        <v>153</v>
      </c>
      <c r="DT5" s="64" t="s">
        <v>150</v>
      </c>
      <c r="DU5" s="64" t="s">
        <v>154</v>
      </c>
      <c r="DV5" s="64" t="s">
        <v>151</v>
      </c>
      <c r="DW5" s="64" t="s">
        <v>144</v>
      </c>
      <c r="DX5" s="64" t="s">
        <v>145</v>
      </c>
      <c r="DY5" s="64" t="s">
        <v>146</v>
      </c>
      <c r="DZ5" s="64" t="s">
        <v>147</v>
      </c>
      <c r="EA5" s="64" t="s">
        <v>148</v>
      </c>
      <c r="EB5" s="64" t="s">
        <v>149</v>
      </c>
      <c r="EC5" s="64" t="s">
        <v>139</v>
      </c>
      <c r="ED5" s="64" t="s">
        <v>140</v>
      </c>
      <c r="EE5" s="64" t="s">
        <v>141</v>
      </c>
      <c r="EF5" s="64" t="s">
        <v>154</v>
      </c>
      <c r="EG5" s="64" t="s">
        <v>143</v>
      </c>
      <c r="EH5" s="64" t="s">
        <v>144</v>
      </c>
      <c r="EI5" s="64" t="s">
        <v>145</v>
      </c>
      <c r="EJ5" s="64" t="s">
        <v>146</v>
      </c>
      <c r="EK5" s="64" t="s">
        <v>147</v>
      </c>
      <c r="EL5" s="64" t="s">
        <v>148</v>
      </c>
      <c r="EM5" s="64" t="s">
        <v>155</v>
      </c>
      <c r="EN5" s="64" t="s">
        <v>139</v>
      </c>
      <c r="EO5" s="64" t="s">
        <v>140</v>
      </c>
      <c r="EP5" s="64" t="s">
        <v>150</v>
      </c>
      <c r="EQ5" s="64" t="s">
        <v>142</v>
      </c>
      <c r="ER5" s="64" t="s">
        <v>151</v>
      </c>
      <c r="ES5" s="64" t="s">
        <v>144</v>
      </c>
      <c r="ET5" s="64" t="s">
        <v>145</v>
      </c>
      <c r="EU5" s="64" t="s">
        <v>146</v>
      </c>
      <c r="EV5" s="64" t="s">
        <v>147</v>
      </c>
      <c r="EW5" s="64" t="s">
        <v>148</v>
      </c>
      <c r="EX5" s="64" t="s">
        <v>149</v>
      </c>
    </row>
    <row r="6" spans="1:154" s="69" customFormat="1">
      <c r="A6" s="50" t="s">
        <v>156</v>
      </c>
      <c r="B6" s="65">
        <f>B8</f>
        <v>2018</v>
      </c>
      <c r="C6" s="65">
        <f t="shared" ref="C6:M6" si="2">C8</f>
        <v>222241</v>
      </c>
      <c r="D6" s="65">
        <f t="shared" si="2"/>
        <v>46</v>
      </c>
      <c r="E6" s="65">
        <f t="shared" si="2"/>
        <v>6</v>
      </c>
      <c r="F6" s="65">
        <f t="shared" si="2"/>
        <v>0</v>
      </c>
      <c r="G6" s="65">
        <f t="shared" si="2"/>
        <v>1</v>
      </c>
      <c r="H6" s="163" t="str">
        <f>IF(H8&lt;&gt;I8,H8,"")&amp;IF(I8&lt;&gt;J8,I8,"")&amp;"　"&amp;J8</f>
        <v>静岡県菊川市　菊川市立総合病院</v>
      </c>
      <c r="I6" s="164"/>
      <c r="J6" s="165"/>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15</v>
      </c>
      <c r="R6" s="65" t="str">
        <f t="shared" si="3"/>
        <v>対象</v>
      </c>
      <c r="S6" s="65" t="str">
        <f t="shared" si="3"/>
        <v>ド 透 訓</v>
      </c>
      <c r="T6" s="65" t="str">
        <f t="shared" si="3"/>
        <v>救 臨 輪</v>
      </c>
      <c r="U6" s="66">
        <f>U8</f>
        <v>48275</v>
      </c>
      <c r="V6" s="66">
        <f>V8</f>
        <v>17452</v>
      </c>
      <c r="W6" s="65" t="str">
        <f>W8</f>
        <v>非該当</v>
      </c>
      <c r="X6" s="65" t="str">
        <f t="shared" si="3"/>
        <v>７：１</v>
      </c>
      <c r="Y6" s="66">
        <f t="shared" si="3"/>
        <v>202</v>
      </c>
      <c r="Z6" s="66" t="str">
        <f t="shared" si="3"/>
        <v>-</v>
      </c>
      <c r="AA6" s="66" t="str">
        <f t="shared" si="3"/>
        <v>-</v>
      </c>
      <c r="AB6" s="66">
        <f t="shared" si="3"/>
        <v>58</v>
      </c>
      <c r="AC6" s="66" t="str">
        <f t="shared" si="3"/>
        <v>-</v>
      </c>
      <c r="AD6" s="66">
        <f t="shared" si="3"/>
        <v>260</v>
      </c>
      <c r="AE6" s="66">
        <f t="shared" si="3"/>
        <v>202</v>
      </c>
      <c r="AF6" s="66" t="str">
        <f t="shared" si="3"/>
        <v>-</v>
      </c>
      <c r="AG6" s="66">
        <f t="shared" si="3"/>
        <v>202</v>
      </c>
      <c r="AH6" s="67">
        <f>IF(AH8="-",NA(),AH8)</f>
        <v>99.4</v>
      </c>
      <c r="AI6" s="67">
        <f t="shared" ref="AI6:AQ6" si="4">IF(AI8="-",NA(),AI8)</f>
        <v>98.2</v>
      </c>
      <c r="AJ6" s="67">
        <f t="shared" si="4"/>
        <v>99.1</v>
      </c>
      <c r="AK6" s="67">
        <f t="shared" si="4"/>
        <v>99.1</v>
      </c>
      <c r="AL6" s="67">
        <f t="shared" si="4"/>
        <v>99.5</v>
      </c>
      <c r="AM6" s="67">
        <f t="shared" si="4"/>
        <v>97.9</v>
      </c>
      <c r="AN6" s="67">
        <f t="shared" si="4"/>
        <v>96.6</v>
      </c>
      <c r="AO6" s="67">
        <f t="shared" si="4"/>
        <v>96.2</v>
      </c>
      <c r="AP6" s="67">
        <f t="shared" si="4"/>
        <v>97.2</v>
      </c>
      <c r="AQ6" s="67">
        <f t="shared" si="4"/>
        <v>97.5</v>
      </c>
      <c r="AR6" s="67" t="str">
        <f>IF(AR8="-","【-】","【"&amp;SUBSTITUTE(TEXT(AR8,"#,##0.0"),"-","△")&amp;"】")</f>
        <v>【98.8】</v>
      </c>
      <c r="AS6" s="67">
        <f>IF(AS8="-",NA(),AS8)</f>
        <v>93.1</v>
      </c>
      <c r="AT6" s="67">
        <f t="shared" ref="AT6:BB6" si="5">IF(AT8="-",NA(),AT8)</f>
        <v>91.3</v>
      </c>
      <c r="AU6" s="67">
        <f t="shared" si="5"/>
        <v>91.9</v>
      </c>
      <c r="AV6" s="67">
        <f t="shared" si="5"/>
        <v>92.4</v>
      </c>
      <c r="AW6" s="67">
        <f t="shared" si="5"/>
        <v>91.3</v>
      </c>
      <c r="AX6" s="67">
        <f t="shared" si="5"/>
        <v>88</v>
      </c>
      <c r="AY6" s="67">
        <f t="shared" si="5"/>
        <v>86.2</v>
      </c>
      <c r="AZ6" s="67">
        <f t="shared" si="5"/>
        <v>85.7</v>
      </c>
      <c r="BA6" s="67">
        <f t="shared" si="5"/>
        <v>85.9</v>
      </c>
      <c r="BB6" s="67">
        <f t="shared" si="5"/>
        <v>86</v>
      </c>
      <c r="BC6" s="67" t="str">
        <f>IF(BC8="-","【-】","【"&amp;SUBSTITUTE(TEXT(BC8,"#,##0.0"),"-","△")&amp;"】")</f>
        <v>【89.7】</v>
      </c>
      <c r="BD6" s="67">
        <f>IF(BD8="-",NA(),BD8)</f>
        <v>79.2</v>
      </c>
      <c r="BE6" s="67">
        <f t="shared" ref="BE6:BM6" si="6">IF(BE8="-",NA(),BE8)</f>
        <v>80.5</v>
      </c>
      <c r="BF6" s="67">
        <f t="shared" si="6"/>
        <v>82.4</v>
      </c>
      <c r="BG6" s="67">
        <f t="shared" si="6"/>
        <v>81.3</v>
      </c>
      <c r="BH6" s="67">
        <f t="shared" si="6"/>
        <v>81.8</v>
      </c>
      <c r="BI6" s="67">
        <f t="shared" si="6"/>
        <v>87.1</v>
      </c>
      <c r="BJ6" s="67">
        <f t="shared" si="6"/>
        <v>81.599999999999994</v>
      </c>
      <c r="BK6" s="67">
        <f t="shared" si="6"/>
        <v>84.7</v>
      </c>
      <c r="BL6" s="67">
        <f t="shared" si="6"/>
        <v>86.8</v>
      </c>
      <c r="BM6" s="67">
        <f t="shared" si="6"/>
        <v>90.8</v>
      </c>
      <c r="BN6" s="67" t="str">
        <f>IF(BN8="-","【-】","【"&amp;SUBSTITUTE(TEXT(BN8,"#,##0.0"),"-","△")&amp;"】")</f>
        <v>【64.1】</v>
      </c>
      <c r="BO6" s="67">
        <f>IF(BO8="-",NA(),BO8)</f>
        <v>76.3</v>
      </c>
      <c r="BP6" s="67">
        <f t="shared" ref="BP6:BX6" si="7">IF(BP8="-",NA(),BP8)</f>
        <v>75.5</v>
      </c>
      <c r="BQ6" s="67">
        <f t="shared" si="7"/>
        <v>75</v>
      </c>
      <c r="BR6" s="67">
        <f t="shared" si="7"/>
        <v>74.5</v>
      </c>
      <c r="BS6" s="67">
        <f t="shared" si="7"/>
        <v>74.400000000000006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41602</v>
      </c>
      <c r="CA6" s="68">
        <f t="shared" ref="CA6:CI6" si="8">IF(CA8="-",NA(),CA8)</f>
        <v>42045</v>
      </c>
      <c r="CB6" s="68">
        <f t="shared" si="8"/>
        <v>41503</v>
      </c>
      <c r="CC6" s="68">
        <f t="shared" si="8"/>
        <v>43073</v>
      </c>
      <c r="CD6" s="68">
        <f t="shared" si="8"/>
        <v>43224</v>
      </c>
      <c r="CE6" s="68">
        <f t="shared" si="8"/>
        <v>45099</v>
      </c>
      <c r="CF6" s="68">
        <f t="shared" si="8"/>
        <v>45085</v>
      </c>
      <c r="CG6" s="68">
        <f t="shared" si="8"/>
        <v>44825</v>
      </c>
      <c r="CH6" s="68">
        <f t="shared" si="8"/>
        <v>45494</v>
      </c>
      <c r="CI6" s="68">
        <f t="shared" si="8"/>
        <v>47924</v>
      </c>
      <c r="CJ6" s="67" t="str">
        <f>IF(CJ8="-","【-】","【"&amp;SUBSTITUTE(TEXT(CJ8,"#,##0"),"-","△")&amp;"】")</f>
        <v>【52,412】</v>
      </c>
      <c r="CK6" s="68">
        <f>IF(CK8="-",NA(),CK8)</f>
        <v>8962</v>
      </c>
      <c r="CL6" s="68">
        <f t="shared" ref="CL6:CT6" si="9">IF(CL8="-",NA(),CL8)</f>
        <v>9124</v>
      </c>
      <c r="CM6" s="68">
        <f t="shared" si="9"/>
        <v>9586</v>
      </c>
      <c r="CN6" s="68">
        <f t="shared" si="9"/>
        <v>9903</v>
      </c>
      <c r="CO6" s="68">
        <f t="shared" si="9"/>
        <v>9947</v>
      </c>
      <c r="CP6" s="68">
        <f t="shared" si="9"/>
        <v>11173</v>
      </c>
      <c r="CQ6" s="68">
        <f t="shared" si="9"/>
        <v>11881</v>
      </c>
      <c r="CR6" s="68">
        <f t="shared" si="9"/>
        <v>12023</v>
      </c>
      <c r="CS6" s="68">
        <f t="shared" si="9"/>
        <v>12309</v>
      </c>
      <c r="CT6" s="68">
        <f t="shared" si="9"/>
        <v>12502</v>
      </c>
      <c r="CU6" s="67" t="str">
        <f>IF(CU8="-","【-】","【"&amp;SUBSTITUTE(TEXT(CU8,"#,##0"),"-","△")&amp;"】")</f>
        <v>【14,708】</v>
      </c>
      <c r="CV6" s="67">
        <f>IF(CV8="-",NA(),CV8)</f>
        <v>59.6</v>
      </c>
      <c r="CW6" s="67">
        <f t="shared" ref="CW6:DE6" si="10">IF(CW8="-",NA(),CW8)</f>
        <v>61.8</v>
      </c>
      <c r="CX6" s="67">
        <f t="shared" si="10"/>
        <v>62.4</v>
      </c>
      <c r="CY6" s="67">
        <f t="shared" si="10"/>
        <v>62</v>
      </c>
      <c r="CZ6" s="67">
        <f t="shared" si="10"/>
        <v>64.400000000000006</v>
      </c>
      <c r="DA6" s="67">
        <f t="shared" si="10"/>
        <v>57.6</v>
      </c>
      <c r="DB6" s="67">
        <f t="shared" si="10"/>
        <v>58.3</v>
      </c>
      <c r="DC6" s="67">
        <f t="shared" si="10"/>
        <v>59.7</v>
      </c>
      <c r="DD6" s="67">
        <f t="shared" si="10"/>
        <v>59</v>
      </c>
      <c r="DE6" s="67">
        <f t="shared" si="10"/>
        <v>59.4</v>
      </c>
      <c r="DF6" s="67" t="str">
        <f>IF(DF8="-","【-】","【"&amp;SUBSTITUTE(TEXT(DF8,"#,##0.0"),"-","△")&amp;"】")</f>
        <v>【54.8】</v>
      </c>
      <c r="DG6" s="67">
        <f>IF(DG8="-",NA(),DG8)</f>
        <v>16.100000000000001</v>
      </c>
      <c r="DH6" s="67">
        <f t="shared" ref="DH6:DP6" si="11">IF(DH8="-",NA(),DH8)</f>
        <v>16.600000000000001</v>
      </c>
      <c r="DI6" s="67">
        <f t="shared" si="11"/>
        <v>15.8</v>
      </c>
      <c r="DJ6" s="67">
        <f t="shared" si="11"/>
        <v>16.2</v>
      </c>
      <c r="DK6" s="67">
        <f t="shared" si="11"/>
        <v>15.4</v>
      </c>
      <c r="DL6" s="67">
        <f t="shared" si="11"/>
        <v>21.3</v>
      </c>
      <c r="DM6" s="67">
        <f t="shared" si="11"/>
        <v>22</v>
      </c>
      <c r="DN6" s="67">
        <f t="shared" si="11"/>
        <v>20.9</v>
      </c>
      <c r="DO6" s="67">
        <f t="shared" si="11"/>
        <v>20.7</v>
      </c>
      <c r="DP6" s="67">
        <f t="shared" si="11"/>
        <v>20.6</v>
      </c>
      <c r="DQ6" s="67" t="str">
        <f>IF(DQ8="-","【-】","【"&amp;SUBSTITUTE(TEXT(DQ8,"#,##0.0"),"-","△")&amp;"】")</f>
        <v>【24.3】</v>
      </c>
      <c r="DR6" s="67">
        <f>IF(DR8="-",NA(),DR8)</f>
        <v>62.9</v>
      </c>
      <c r="DS6" s="67">
        <f t="shared" ref="DS6:EA6" si="12">IF(DS8="-",NA(),DS8)</f>
        <v>63.5</v>
      </c>
      <c r="DT6" s="67">
        <f t="shared" si="12"/>
        <v>63.3</v>
      </c>
      <c r="DU6" s="67">
        <f t="shared" si="12"/>
        <v>64.8</v>
      </c>
      <c r="DV6" s="67">
        <f t="shared" si="12"/>
        <v>66.400000000000006</v>
      </c>
      <c r="DW6" s="67">
        <f t="shared" si="12"/>
        <v>49.7</v>
      </c>
      <c r="DX6" s="67">
        <f t="shared" si="12"/>
        <v>48.1</v>
      </c>
      <c r="DY6" s="67">
        <f t="shared" si="12"/>
        <v>44.7</v>
      </c>
      <c r="DZ6" s="67">
        <f t="shared" si="12"/>
        <v>46.9</v>
      </c>
      <c r="EA6" s="67">
        <f t="shared" si="12"/>
        <v>48.6</v>
      </c>
      <c r="EB6" s="67" t="str">
        <f>IF(EB8="-","【-】","【"&amp;SUBSTITUTE(TEXT(EB8,"#,##0.0"),"-","△")&amp;"】")</f>
        <v>【52.5】</v>
      </c>
      <c r="EC6" s="67">
        <f>IF(EC8="-",NA(),EC8)</f>
        <v>67.2</v>
      </c>
      <c r="ED6" s="67">
        <f t="shared" ref="ED6:EL6" si="13">IF(ED8="-",NA(),ED8)</f>
        <v>66.3</v>
      </c>
      <c r="EE6" s="67">
        <f t="shared" si="13"/>
        <v>61.6</v>
      </c>
      <c r="EF6" s="67">
        <f t="shared" si="13"/>
        <v>63.3</v>
      </c>
      <c r="EG6" s="67">
        <f t="shared" si="13"/>
        <v>66.400000000000006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38228854</v>
      </c>
      <c r="EO6" s="68">
        <f t="shared" ref="EO6:EW6" si="14">IF(EO8="-",NA(),EO8)</f>
        <v>39501362</v>
      </c>
      <c r="EP6" s="68">
        <f t="shared" si="14"/>
        <v>38966454</v>
      </c>
      <c r="EQ6" s="68">
        <f t="shared" si="14"/>
        <v>38898850</v>
      </c>
      <c r="ER6" s="68">
        <f t="shared" si="14"/>
        <v>39358577</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157</v>
      </c>
      <c r="B7" s="65">
        <f t="shared" ref="B7:AG7" si="15">B8</f>
        <v>2018</v>
      </c>
      <c r="C7" s="65">
        <f t="shared" si="15"/>
        <v>222241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15</v>
      </c>
      <c r="R7" s="65" t="str">
        <f t="shared" si="15"/>
        <v>対象</v>
      </c>
      <c r="S7" s="65" t="str">
        <f t="shared" si="15"/>
        <v>ド 透 訓</v>
      </c>
      <c r="T7" s="65" t="str">
        <f t="shared" si="15"/>
        <v>救 臨 輪</v>
      </c>
      <c r="U7" s="66">
        <f>U8</f>
        <v>48275</v>
      </c>
      <c r="V7" s="66">
        <f>V8</f>
        <v>17452</v>
      </c>
      <c r="W7" s="65" t="str">
        <f>W8</f>
        <v>非該当</v>
      </c>
      <c r="X7" s="65" t="str">
        <f t="shared" si="15"/>
        <v>７：１</v>
      </c>
      <c r="Y7" s="66">
        <f t="shared" si="15"/>
        <v>202</v>
      </c>
      <c r="Z7" s="66" t="str">
        <f t="shared" si="15"/>
        <v>-</v>
      </c>
      <c r="AA7" s="66" t="str">
        <f t="shared" si="15"/>
        <v>-</v>
      </c>
      <c r="AB7" s="66">
        <f t="shared" si="15"/>
        <v>58</v>
      </c>
      <c r="AC7" s="66" t="str">
        <f t="shared" si="15"/>
        <v>-</v>
      </c>
      <c r="AD7" s="66">
        <f t="shared" si="15"/>
        <v>260</v>
      </c>
      <c r="AE7" s="66">
        <f t="shared" si="15"/>
        <v>202</v>
      </c>
      <c r="AF7" s="66" t="str">
        <f t="shared" si="15"/>
        <v>-</v>
      </c>
      <c r="AG7" s="66">
        <f t="shared" si="15"/>
        <v>202</v>
      </c>
      <c r="AH7" s="67">
        <f>AH8</f>
        <v>99.4</v>
      </c>
      <c r="AI7" s="67">
        <f t="shared" ref="AI7:AQ7" si="16">AI8</f>
        <v>98.2</v>
      </c>
      <c r="AJ7" s="67">
        <f t="shared" si="16"/>
        <v>99.1</v>
      </c>
      <c r="AK7" s="67">
        <f t="shared" si="16"/>
        <v>99.1</v>
      </c>
      <c r="AL7" s="67">
        <f t="shared" si="16"/>
        <v>99.5</v>
      </c>
      <c r="AM7" s="67">
        <f t="shared" si="16"/>
        <v>97.9</v>
      </c>
      <c r="AN7" s="67">
        <f t="shared" si="16"/>
        <v>96.6</v>
      </c>
      <c r="AO7" s="67">
        <f t="shared" si="16"/>
        <v>96.2</v>
      </c>
      <c r="AP7" s="67">
        <f t="shared" si="16"/>
        <v>97.2</v>
      </c>
      <c r="AQ7" s="67">
        <f t="shared" si="16"/>
        <v>97.5</v>
      </c>
      <c r="AR7" s="67"/>
      <c r="AS7" s="67">
        <f>AS8</f>
        <v>93.1</v>
      </c>
      <c r="AT7" s="67">
        <f t="shared" ref="AT7:BB7" si="17">AT8</f>
        <v>91.3</v>
      </c>
      <c r="AU7" s="67">
        <f t="shared" si="17"/>
        <v>91.9</v>
      </c>
      <c r="AV7" s="67">
        <f t="shared" si="17"/>
        <v>92.4</v>
      </c>
      <c r="AW7" s="67">
        <f t="shared" si="17"/>
        <v>91.3</v>
      </c>
      <c r="AX7" s="67">
        <f t="shared" si="17"/>
        <v>88</v>
      </c>
      <c r="AY7" s="67">
        <f t="shared" si="17"/>
        <v>86.2</v>
      </c>
      <c r="AZ7" s="67">
        <f t="shared" si="17"/>
        <v>85.7</v>
      </c>
      <c r="BA7" s="67">
        <f t="shared" si="17"/>
        <v>85.9</v>
      </c>
      <c r="BB7" s="67">
        <f t="shared" si="17"/>
        <v>86</v>
      </c>
      <c r="BC7" s="67"/>
      <c r="BD7" s="67">
        <f>BD8</f>
        <v>79.2</v>
      </c>
      <c r="BE7" s="67">
        <f t="shared" ref="BE7:BM7" si="18">BE8</f>
        <v>80.5</v>
      </c>
      <c r="BF7" s="67">
        <f t="shared" si="18"/>
        <v>82.4</v>
      </c>
      <c r="BG7" s="67">
        <f t="shared" si="18"/>
        <v>81.3</v>
      </c>
      <c r="BH7" s="67">
        <f t="shared" si="18"/>
        <v>81.8</v>
      </c>
      <c r="BI7" s="67">
        <f t="shared" si="18"/>
        <v>87.1</v>
      </c>
      <c r="BJ7" s="67">
        <f t="shared" si="18"/>
        <v>81.599999999999994</v>
      </c>
      <c r="BK7" s="67">
        <f t="shared" si="18"/>
        <v>84.7</v>
      </c>
      <c r="BL7" s="67">
        <f t="shared" si="18"/>
        <v>86.8</v>
      </c>
      <c r="BM7" s="67">
        <f t="shared" si="18"/>
        <v>90.8</v>
      </c>
      <c r="BN7" s="67"/>
      <c r="BO7" s="67">
        <f>BO8</f>
        <v>76.3</v>
      </c>
      <c r="BP7" s="67">
        <f t="shared" ref="BP7:BX7" si="19">BP8</f>
        <v>75.5</v>
      </c>
      <c r="BQ7" s="67">
        <f t="shared" si="19"/>
        <v>75</v>
      </c>
      <c r="BR7" s="67">
        <f t="shared" si="19"/>
        <v>74.5</v>
      </c>
      <c r="BS7" s="67">
        <f t="shared" si="19"/>
        <v>74.400000000000006</v>
      </c>
      <c r="BT7" s="67">
        <f t="shared" si="19"/>
        <v>69.099999999999994</v>
      </c>
      <c r="BU7" s="67">
        <f t="shared" si="19"/>
        <v>69.8</v>
      </c>
      <c r="BV7" s="67">
        <f t="shared" si="19"/>
        <v>71.2</v>
      </c>
      <c r="BW7" s="67">
        <f t="shared" si="19"/>
        <v>73</v>
      </c>
      <c r="BX7" s="67">
        <f t="shared" si="19"/>
        <v>72.099999999999994</v>
      </c>
      <c r="BY7" s="67"/>
      <c r="BZ7" s="68">
        <f>BZ8</f>
        <v>41602</v>
      </c>
      <c r="CA7" s="68">
        <f t="shared" ref="CA7:CI7" si="20">CA8</f>
        <v>42045</v>
      </c>
      <c r="CB7" s="68">
        <f t="shared" si="20"/>
        <v>41503</v>
      </c>
      <c r="CC7" s="68">
        <f t="shared" si="20"/>
        <v>43073</v>
      </c>
      <c r="CD7" s="68">
        <f t="shared" si="20"/>
        <v>43224</v>
      </c>
      <c r="CE7" s="68">
        <f t="shared" si="20"/>
        <v>45099</v>
      </c>
      <c r="CF7" s="68">
        <f t="shared" si="20"/>
        <v>45085</v>
      </c>
      <c r="CG7" s="68">
        <f t="shared" si="20"/>
        <v>44825</v>
      </c>
      <c r="CH7" s="68">
        <f t="shared" si="20"/>
        <v>45494</v>
      </c>
      <c r="CI7" s="68">
        <f t="shared" si="20"/>
        <v>47924</v>
      </c>
      <c r="CJ7" s="67"/>
      <c r="CK7" s="68">
        <f>CK8</f>
        <v>8962</v>
      </c>
      <c r="CL7" s="68">
        <f t="shared" ref="CL7:CT7" si="21">CL8</f>
        <v>9124</v>
      </c>
      <c r="CM7" s="68">
        <f t="shared" si="21"/>
        <v>9586</v>
      </c>
      <c r="CN7" s="68">
        <f t="shared" si="21"/>
        <v>9903</v>
      </c>
      <c r="CO7" s="68">
        <f t="shared" si="21"/>
        <v>9947</v>
      </c>
      <c r="CP7" s="68">
        <f t="shared" si="21"/>
        <v>11173</v>
      </c>
      <c r="CQ7" s="68">
        <f t="shared" si="21"/>
        <v>11881</v>
      </c>
      <c r="CR7" s="68">
        <f t="shared" si="21"/>
        <v>12023</v>
      </c>
      <c r="CS7" s="68">
        <f t="shared" si="21"/>
        <v>12309</v>
      </c>
      <c r="CT7" s="68">
        <f t="shared" si="21"/>
        <v>12502</v>
      </c>
      <c r="CU7" s="67"/>
      <c r="CV7" s="67">
        <f>CV8</f>
        <v>59.6</v>
      </c>
      <c r="CW7" s="67">
        <f t="shared" ref="CW7:DE7" si="22">CW8</f>
        <v>61.8</v>
      </c>
      <c r="CX7" s="67">
        <f t="shared" si="22"/>
        <v>62.4</v>
      </c>
      <c r="CY7" s="67">
        <f t="shared" si="22"/>
        <v>62</v>
      </c>
      <c r="CZ7" s="67">
        <f t="shared" si="22"/>
        <v>64.400000000000006</v>
      </c>
      <c r="DA7" s="67">
        <f t="shared" si="22"/>
        <v>57.6</v>
      </c>
      <c r="DB7" s="67">
        <f t="shared" si="22"/>
        <v>58.3</v>
      </c>
      <c r="DC7" s="67">
        <f t="shared" si="22"/>
        <v>59.7</v>
      </c>
      <c r="DD7" s="67">
        <f t="shared" si="22"/>
        <v>59</v>
      </c>
      <c r="DE7" s="67">
        <f t="shared" si="22"/>
        <v>59.4</v>
      </c>
      <c r="DF7" s="67"/>
      <c r="DG7" s="67">
        <f>DG8</f>
        <v>16.100000000000001</v>
      </c>
      <c r="DH7" s="67">
        <f t="shared" ref="DH7:DP7" si="23">DH8</f>
        <v>16.600000000000001</v>
      </c>
      <c r="DI7" s="67">
        <f t="shared" si="23"/>
        <v>15.8</v>
      </c>
      <c r="DJ7" s="67">
        <f t="shared" si="23"/>
        <v>16.2</v>
      </c>
      <c r="DK7" s="67">
        <f t="shared" si="23"/>
        <v>15.4</v>
      </c>
      <c r="DL7" s="67">
        <f t="shared" si="23"/>
        <v>21.3</v>
      </c>
      <c r="DM7" s="67">
        <f t="shared" si="23"/>
        <v>22</v>
      </c>
      <c r="DN7" s="67">
        <f t="shared" si="23"/>
        <v>20.9</v>
      </c>
      <c r="DO7" s="67">
        <f t="shared" si="23"/>
        <v>20.7</v>
      </c>
      <c r="DP7" s="67">
        <f t="shared" si="23"/>
        <v>20.6</v>
      </c>
      <c r="DQ7" s="67"/>
      <c r="DR7" s="67">
        <f>DR8</f>
        <v>62.9</v>
      </c>
      <c r="DS7" s="67">
        <f t="shared" ref="DS7:EA7" si="24">DS8</f>
        <v>63.5</v>
      </c>
      <c r="DT7" s="67">
        <f t="shared" si="24"/>
        <v>63.3</v>
      </c>
      <c r="DU7" s="67">
        <f t="shared" si="24"/>
        <v>64.8</v>
      </c>
      <c r="DV7" s="67">
        <f t="shared" si="24"/>
        <v>66.400000000000006</v>
      </c>
      <c r="DW7" s="67">
        <f t="shared" si="24"/>
        <v>49.7</v>
      </c>
      <c r="DX7" s="67">
        <f t="shared" si="24"/>
        <v>48.1</v>
      </c>
      <c r="DY7" s="67">
        <f t="shared" si="24"/>
        <v>44.7</v>
      </c>
      <c r="DZ7" s="67">
        <f t="shared" si="24"/>
        <v>46.9</v>
      </c>
      <c r="EA7" s="67">
        <f t="shared" si="24"/>
        <v>48.6</v>
      </c>
      <c r="EB7" s="67"/>
      <c r="EC7" s="67">
        <f>EC8</f>
        <v>67.2</v>
      </c>
      <c r="ED7" s="67">
        <f t="shared" ref="ED7:EL7" si="25">ED8</f>
        <v>66.3</v>
      </c>
      <c r="EE7" s="67">
        <f t="shared" si="25"/>
        <v>61.6</v>
      </c>
      <c r="EF7" s="67">
        <f t="shared" si="25"/>
        <v>63.3</v>
      </c>
      <c r="EG7" s="67">
        <f t="shared" si="25"/>
        <v>66.400000000000006</v>
      </c>
      <c r="EH7" s="67">
        <f t="shared" si="25"/>
        <v>66.900000000000006</v>
      </c>
      <c r="EI7" s="67">
        <f t="shared" si="25"/>
        <v>66.5</v>
      </c>
      <c r="EJ7" s="67">
        <f t="shared" si="25"/>
        <v>64.2</v>
      </c>
      <c r="EK7" s="67">
        <f t="shared" si="25"/>
        <v>67.3</v>
      </c>
      <c r="EL7" s="67">
        <f t="shared" si="25"/>
        <v>70.099999999999994</v>
      </c>
      <c r="EM7" s="67"/>
      <c r="EN7" s="68">
        <f>EN8</f>
        <v>38228854</v>
      </c>
      <c r="EO7" s="68">
        <f t="shared" ref="EO7:EW7" si="26">EO8</f>
        <v>39501362</v>
      </c>
      <c r="EP7" s="68">
        <f t="shared" si="26"/>
        <v>38966454</v>
      </c>
      <c r="EQ7" s="68">
        <f t="shared" si="26"/>
        <v>38898850</v>
      </c>
      <c r="ER7" s="68">
        <f t="shared" si="26"/>
        <v>39358577</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222241</v>
      </c>
      <c r="D8" s="70">
        <v>46</v>
      </c>
      <c r="E8" s="70">
        <v>6</v>
      </c>
      <c r="F8" s="70">
        <v>0</v>
      </c>
      <c r="G8" s="70">
        <v>1</v>
      </c>
      <c r="H8" s="70" t="s">
        <v>158</v>
      </c>
      <c r="I8" s="70" t="s">
        <v>159</v>
      </c>
      <c r="J8" s="70" t="s">
        <v>160</v>
      </c>
      <c r="K8" s="70" t="s">
        <v>161</v>
      </c>
      <c r="L8" s="70" t="s">
        <v>162</v>
      </c>
      <c r="M8" s="70" t="s">
        <v>163</v>
      </c>
      <c r="N8" s="70" t="s">
        <v>164</v>
      </c>
      <c r="O8" s="70" t="s">
        <v>165</v>
      </c>
      <c r="P8" s="70" t="s">
        <v>166</v>
      </c>
      <c r="Q8" s="71">
        <v>15</v>
      </c>
      <c r="R8" s="70" t="s">
        <v>167</v>
      </c>
      <c r="S8" s="70" t="s">
        <v>168</v>
      </c>
      <c r="T8" s="70" t="s">
        <v>169</v>
      </c>
      <c r="U8" s="71">
        <v>48275</v>
      </c>
      <c r="V8" s="71">
        <v>17452</v>
      </c>
      <c r="W8" s="70" t="s">
        <v>170</v>
      </c>
      <c r="X8" s="72" t="s">
        <v>171</v>
      </c>
      <c r="Y8" s="71">
        <v>202</v>
      </c>
      <c r="Z8" s="71" t="s">
        <v>38</v>
      </c>
      <c r="AA8" s="71" t="s">
        <v>38</v>
      </c>
      <c r="AB8" s="71">
        <v>58</v>
      </c>
      <c r="AC8" s="71" t="s">
        <v>38</v>
      </c>
      <c r="AD8" s="71">
        <v>260</v>
      </c>
      <c r="AE8" s="71">
        <v>202</v>
      </c>
      <c r="AF8" s="71" t="s">
        <v>38</v>
      </c>
      <c r="AG8" s="71">
        <v>202</v>
      </c>
      <c r="AH8" s="73">
        <v>99.4</v>
      </c>
      <c r="AI8" s="73">
        <v>98.2</v>
      </c>
      <c r="AJ8" s="73">
        <v>99.1</v>
      </c>
      <c r="AK8" s="73">
        <v>99.1</v>
      </c>
      <c r="AL8" s="73">
        <v>99.5</v>
      </c>
      <c r="AM8" s="73">
        <v>97.9</v>
      </c>
      <c r="AN8" s="73">
        <v>96.6</v>
      </c>
      <c r="AO8" s="73">
        <v>96.2</v>
      </c>
      <c r="AP8" s="73">
        <v>97.2</v>
      </c>
      <c r="AQ8" s="73">
        <v>97.5</v>
      </c>
      <c r="AR8" s="73">
        <v>98.8</v>
      </c>
      <c r="AS8" s="73">
        <v>93.1</v>
      </c>
      <c r="AT8" s="73">
        <v>91.3</v>
      </c>
      <c r="AU8" s="73">
        <v>91.9</v>
      </c>
      <c r="AV8" s="73">
        <v>92.4</v>
      </c>
      <c r="AW8" s="73">
        <v>91.3</v>
      </c>
      <c r="AX8" s="73">
        <v>88</v>
      </c>
      <c r="AY8" s="73">
        <v>86.2</v>
      </c>
      <c r="AZ8" s="73">
        <v>85.7</v>
      </c>
      <c r="BA8" s="73">
        <v>85.9</v>
      </c>
      <c r="BB8" s="73">
        <v>86</v>
      </c>
      <c r="BC8" s="73">
        <v>89.7</v>
      </c>
      <c r="BD8" s="74">
        <v>79.2</v>
      </c>
      <c r="BE8" s="74">
        <v>80.5</v>
      </c>
      <c r="BF8" s="74">
        <v>82.4</v>
      </c>
      <c r="BG8" s="74">
        <v>81.3</v>
      </c>
      <c r="BH8" s="74">
        <v>81.8</v>
      </c>
      <c r="BI8" s="74">
        <v>87.1</v>
      </c>
      <c r="BJ8" s="74">
        <v>81.599999999999994</v>
      </c>
      <c r="BK8" s="74">
        <v>84.7</v>
      </c>
      <c r="BL8" s="74">
        <v>86.8</v>
      </c>
      <c r="BM8" s="74">
        <v>90.8</v>
      </c>
      <c r="BN8" s="74">
        <v>64.099999999999994</v>
      </c>
      <c r="BO8" s="73">
        <v>76.3</v>
      </c>
      <c r="BP8" s="73">
        <v>75.5</v>
      </c>
      <c r="BQ8" s="73">
        <v>75</v>
      </c>
      <c r="BR8" s="73">
        <v>74.5</v>
      </c>
      <c r="BS8" s="73">
        <v>74.400000000000006</v>
      </c>
      <c r="BT8" s="73">
        <v>69.099999999999994</v>
      </c>
      <c r="BU8" s="73">
        <v>69.8</v>
      </c>
      <c r="BV8" s="73">
        <v>71.2</v>
      </c>
      <c r="BW8" s="73">
        <v>73</v>
      </c>
      <c r="BX8" s="73">
        <v>72.099999999999994</v>
      </c>
      <c r="BY8" s="73">
        <v>74.900000000000006</v>
      </c>
      <c r="BZ8" s="74">
        <v>41602</v>
      </c>
      <c r="CA8" s="74">
        <v>42045</v>
      </c>
      <c r="CB8" s="74">
        <v>41503</v>
      </c>
      <c r="CC8" s="74">
        <v>43073</v>
      </c>
      <c r="CD8" s="74">
        <v>43224</v>
      </c>
      <c r="CE8" s="74">
        <v>45099</v>
      </c>
      <c r="CF8" s="74">
        <v>45085</v>
      </c>
      <c r="CG8" s="74">
        <v>44825</v>
      </c>
      <c r="CH8" s="74">
        <v>45494</v>
      </c>
      <c r="CI8" s="74">
        <v>47924</v>
      </c>
      <c r="CJ8" s="73">
        <v>52412</v>
      </c>
      <c r="CK8" s="74">
        <v>8962</v>
      </c>
      <c r="CL8" s="74">
        <v>9124</v>
      </c>
      <c r="CM8" s="74">
        <v>9586</v>
      </c>
      <c r="CN8" s="74">
        <v>9903</v>
      </c>
      <c r="CO8" s="74">
        <v>9947</v>
      </c>
      <c r="CP8" s="74">
        <v>11173</v>
      </c>
      <c r="CQ8" s="74">
        <v>11881</v>
      </c>
      <c r="CR8" s="74">
        <v>12023</v>
      </c>
      <c r="CS8" s="74">
        <v>12309</v>
      </c>
      <c r="CT8" s="74">
        <v>12502</v>
      </c>
      <c r="CU8" s="73">
        <v>14708</v>
      </c>
      <c r="CV8" s="74">
        <v>59.6</v>
      </c>
      <c r="CW8" s="74">
        <v>61.8</v>
      </c>
      <c r="CX8" s="74">
        <v>62.4</v>
      </c>
      <c r="CY8" s="74">
        <v>62</v>
      </c>
      <c r="CZ8" s="74">
        <v>64.400000000000006</v>
      </c>
      <c r="DA8" s="74">
        <v>57.6</v>
      </c>
      <c r="DB8" s="74">
        <v>58.3</v>
      </c>
      <c r="DC8" s="74">
        <v>59.7</v>
      </c>
      <c r="DD8" s="74">
        <v>59</v>
      </c>
      <c r="DE8" s="74">
        <v>59.4</v>
      </c>
      <c r="DF8" s="74">
        <v>54.8</v>
      </c>
      <c r="DG8" s="74">
        <v>16.100000000000001</v>
      </c>
      <c r="DH8" s="74">
        <v>16.600000000000001</v>
      </c>
      <c r="DI8" s="74">
        <v>15.8</v>
      </c>
      <c r="DJ8" s="74">
        <v>16.2</v>
      </c>
      <c r="DK8" s="74">
        <v>15.4</v>
      </c>
      <c r="DL8" s="74">
        <v>21.3</v>
      </c>
      <c r="DM8" s="74">
        <v>22</v>
      </c>
      <c r="DN8" s="74">
        <v>20.9</v>
      </c>
      <c r="DO8" s="74">
        <v>20.7</v>
      </c>
      <c r="DP8" s="74">
        <v>20.6</v>
      </c>
      <c r="DQ8" s="74">
        <v>24.3</v>
      </c>
      <c r="DR8" s="73">
        <v>62.9</v>
      </c>
      <c r="DS8" s="73">
        <v>63.5</v>
      </c>
      <c r="DT8" s="73">
        <v>63.3</v>
      </c>
      <c r="DU8" s="73">
        <v>64.8</v>
      </c>
      <c r="DV8" s="73">
        <v>66.400000000000006</v>
      </c>
      <c r="DW8" s="73">
        <v>49.7</v>
      </c>
      <c r="DX8" s="73">
        <v>48.1</v>
      </c>
      <c r="DY8" s="73">
        <v>44.7</v>
      </c>
      <c r="DZ8" s="73">
        <v>46.9</v>
      </c>
      <c r="EA8" s="73">
        <v>48.6</v>
      </c>
      <c r="EB8" s="73">
        <v>52.5</v>
      </c>
      <c r="EC8" s="73">
        <v>67.2</v>
      </c>
      <c r="ED8" s="73">
        <v>66.3</v>
      </c>
      <c r="EE8" s="73">
        <v>61.6</v>
      </c>
      <c r="EF8" s="73">
        <v>63.3</v>
      </c>
      <c r="EG8" s="73">
        <v>66.400000000000006</v>
      </c>
      <c r="EH8" s="73">
        <v>66.900000000000006</v>
      </c>
      <c r="EI8" s="73">
        <v>66.5</v>
      </c>
      <c r="EJ8" s="73">
        <v>64.2</v>
      </c>
      <c r="EK8" s="73">
        <v>67.3</v>
      </c>
      <c r="EL8" s="73">
        <v>70.099999999999994</v>
      </c>
      <c r="EM8" s="73">
        <v>68.8</v>
      </c>
      <c r="EN8" s="74">
        <v>38228854</v>
      </c>
      <c r="EO8" s="74">
        <v>39501362</v>
      </c>
      <c r="EP8" s="74">
        <v>38966454</v>
      </c>
      <c r="EQ8" s="74">
        <v>38898850</v>
      </c>
      <c r="ER8" s="74">
        <v>39358577</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KJ13137</cp:lastModifiedBy>
  <cp:lastPrinted>2020-01-28T01:09:59Z</cp:lastPrinted>
  <dcterms:created xsi:type="dcterms:W3CDTF">2019-12-05T07:37:49Z</dcterms:created>
  <dcterms:modified xsi:type="dcterms:W3CDTF">2020-02-05T01:52:14Z</dcterms:modified>
  <cp:category/>
</cp:coreProperties>
</file>