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eXzw81On7neQhgXtSaHpgCHSVFbUHNLFaW4tjcjA24X/so6HdgawGFdQLj/lLirY8BlnBpPzq4ENeQBCyKbnw==" workbookSaltValue="jLRHESKm+RPYPHwrYXmpt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<sst xmlns:r="http://schemas.openxmlformats.org/officeDocument/2006/relationships" xmlns="http://schemas.openxmlformats.org/spreadsheetml/2006/main" count="107" uniqueCount="107">
  <si>
    <t>⑦施設利用率(％)</t>
    <rPh sb="1" eb="3">
      <t>シセツ</t>
    </rPh>
    <rPh sb="3" eb="6">
      <t>リヨウリツ</t>
    </rPh>
    <phoneticPr fontId="1"/>
  </si>
  <si>
    <t>資金不足比率(％)</t>
  </si>
  <si>
    <t>人口密度</t>
    <rPh sb="0" eb="2">
      <t>ジンコウ</t>
    </rPh>
    <rPh sb="2" eb="4">
      <t>ミツド</t>
    </rPh>
    <phoneticPr fontId="1"/>
  </si>
  <si>
    <t>事業名</t>
  </si>
  <si>
    <t>業務名</t>
    <rPh sb="2" eb="3">
      <t>メイ</t>
    </rPh>
    <phoneticPr fontId="1"/>
  </si>
  <si>
    <t>経営比較分析表（平成30年度決算）</t>
  </si>
  <si>
    <t>1⑤</t>
  </si>
  <si>
    <t>事業CD</t>
    <rPh sb="0" eb="2">
      <t>ジギョウ</t>
    </rPh>
    <phoneticPr fontId="1"/>
  </si>
  <si>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</si>
  <si>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</si>
  <si>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</si>
  <si>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②累積欠損金比率(％)</t>
  </si>
  <si>
    <t>－</t>
  </si>
  <si>
    <t>業種CD</t>
    <rPh sb="0" eb="2">
      <t>ギョウシュ</t>
    </rPh>
    <phoneticPr fontId="1"/>
  </si>
  <si>
    <t>団体CD</t>
    <rPh sb="0" eb="2">
      <t>ダンタイ</t>
    </rPh>
    <phoneticPr fontId="1"/>
  </si>
  <si>
    <t>2. 老朽化の状況</t>
  </si>
  <si>
    <t>全体総括</t>
    <rPh sb="0" eb="2">
      <t>ゼンタイ</t>
    </rPh>
    <rPh sb="2" eb="4">
      <t>ソウカツ</t>
    </rPh>
    <phoneticPr fontId="1"/>
  </si>
  <si>
    <t>現在給水人口(人)</t>
  </si>
  <si>
    <t>業種名</t>
    <rPh sb="2" eb="3">
      <t>メイ</t>
    </rPh>
    <phoneticPr fontId="1"/>
  </si>
  <si>
    <t>■</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</si>
  <si>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</si>
  <si>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</si>
  <si>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</si>
  <si>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人口（人）</t>
    <rPh sb="0" eb="2">
      <t>ジンコウ</t>
    </rPh>
    <rPh sb="3" eb="4">
      <t>ヒト</t>
    </rPh>
    <phoneticPr fontId="1"/>
  </si>
  <si>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</si>
  <si>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</si>
  <si>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</si>
  <si>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非設置</t>
  </si>
  <si>
    <t>①経常収支比率(％)</t>
  </si>
  <si>
    <t>【】</t>
  </si>
  <si>
    <t>グラフ凡例</t>
    <rPh sb="3" eb="5">
      <t>ハンレイ</t>
    </rPh>
    <phoneticPr fontId="1"/>
  </si>
  <si>
    <t>中項目</t>
    <rPh sb="0" eb="1">
      <t>チュウ</t>
    </rPh>
    <rPh sb="1" eb="3">
      <t>コウモク</t>
    </rPh>
    <phoneticPr fontId="1"/>
  </si>
  <si>
    <t>大項目</t>
    <rPh sb="0" eb="3">
      <t>ダイコウモク</t>
    </rPh>
    <phoneticPr fontId="1"/>
  </si>
  <si>
    <t>当該団体値（当該値）</t>
    <rPh sb="2" eb="4">
      <t>ダンタイ</t>
    </rPh>
    <phoneticPr fontId="1"/>
  </si>
  <si>
    <t>A5</t>
  </si>
  <si>
    <r>
      <t>1か月20ｍ</t>
    </r>
    <r>
      <rPr>
        <b/>
        <vertAlign val="superscript"/>
        <sz val="12"/>
        <color theme="1"/>
        <rFont val="ＭＳ ゴシック"/>
      </rPr>
      <t>3</t>
    </r>
    <r>
      <rPr>
        <b/>
        <sz val="11"/>
        <color theme="1"/>
        <rFont val="ＭＳ ゴシック"/>
      </rPr>
      <t>当たり家庭料金(円)</t>
    </r>
  </si>
  <si>
    <t>1⑥</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</si>
  <si>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</si>
  <si>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</si>
  <si>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</si>
  <si>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</si>
  <si>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</si>
  <si>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</si>
  <si>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施設CD</t>
    <rPh sb="0" eb="2">
      <t>シセツ</t>
    </rPh>
    <phoneticPr fontId="1"/>
  </si>
  <si>
    <t>小項目</t>
    <rPh sb="0" eb="3">
      <t>ショウコウモク</t>
    </rPh>
    <phoneticPr fontId="1"/>
  </si>
  <si>
    <t>2①</t>
  </si>
  <si>
    <t>⑤料金回収率(％)</t>
    <rPh sb="1" eb="3">
      <t>リョウキン</t>
    </rPh>
    <rPh sb="3" eb="5">
      <t>カイシュウ</t>
    </rPh>
    <rPh sb="5" eb="6">
      <t>リツ</t>
    </rPh>
    <phoneticPr fontId="1"/>
  </si>
  <si>
    <t>平成30年度全国平均</t>
  </si>
  <si>
    <t>③流動比率(％)</t>
    <rPh sb="1" eb="3">
      <t>リュウドウ</t>
    </rPh>
    <rPh sb="3" eb="5">
      <t>ヒリツ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</si>
  <si>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</si>
  <si>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</si>
  <si>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</si>
  <si>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</si>
  <si>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</si>
  <si>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現時点で経営の効率性、財務の健全性は概ね確保されていると言える。施設の効率性が低い水準にあることから今後の給水人口や水需要の動向に注意しながら、施設規模の見直しや老朽施設の更新等の検討を行い、計画的に効率的な経営に努めていく必要がある。浄水場の耐震化と設備更新をしていく中で、財源確保のために今後、段階的な料金改定が必要であると考える。</t>
    <rPh sb="28" eb="29">
      <t>イ</t>
    </rPh>
    <phoneticPr fontId="1"/>
  </si>
  <si>
    <t>1④</t>
  </si>
  <si>
    <t>1①</t>
  </si>
  <si>
    <t>水道事業(法適用)</t>
    <rPh sb="0" eb="2">
      <t>スイドウ</t>
    </rPh>
    <rPh sb="2" eb="4">
      <t>ジギョウ</t>
    </rPh>
    <rPh sb="5" eb="6">
      <t>ホウ</t>
    </rPh>
    <rPh sb="6" eb="8">
      <t>テキヨウ</t>
    </rPh>
    <phoneticPr fontId="1"/>
  </si>
  <si>
    <t>2②</t>
  </si>
  <si>
    <t>1③</t>
  </si>
  <si>
    <t>1⑦</t>
  </si>
  <si>
    <t>1⑧</t>
  </si>
  <si>
    <t>年度</t>
    <rPh sb="0" eb="2">
      <t>ネンド</t>
    </rPh>
    <phoneticPr fontId="1"/>
  </si>
  <si>
    <t>1. 経営の健全性・効率性</t>
    <rPh sb="3" eb="5">
      <t>ケイエイ</t>
    </rPh>
    <rPh sb="6" eb="9">
      <t>ケンゼンセイ</t>
    </rPh>
    <rPh sb="10" eb="12">
      <t>コウリツ</t>
    </rPh>
    <rPh sb="12" eb="13">
      <t>セイ</t>
    </rPh>
    <phoneticPr fontId="1"/>
  </si>
  <si>
    <t>項番</t>
    <rPh sb="0" eb="2">
      <t>コウバン</t>
    </rPh>
    <phoneticPr fontId="1"/>
  </si>
  <si>
    <t>③管路更新率(％)</t>
    <rPh sb="1" eb="3">
      <t>カンロ</t>
    </rPh>
    <rPh sb="3" eb="5">
      <t>コウシン</t>
    </rPh>
    <rPh sb="5" eb="6">
      <t>リツ</t>
    </rPh>
    <phoneticPr fontId="1"/>
  </si>
  <si>
    <t>都道府県名</t>
    <rPh sb="0" eb="4">
      <t>トドウフケン</t>
    </rPh>
    <rPh sb="4" eb="5">
      <t>メイ</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</si>
  <si>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</si>
  <si>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</si>
  <si>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</si>
  <si>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</si>
  <si>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</si>
  <si>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静岡県　函南町</t>
  </si>
  <si>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</si>
  <si>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</si>
  <si>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</si>
  <si>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</si>
  <si>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</si>
  <si>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</si>
  <si>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</si>
  <si>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</si>
  <si>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</si>
  <si>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</si>
  <si>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</si>
  <si>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</si>
  <si>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</si>
  <si>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</si>
  <si>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</si>
  <si>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</si>
  <si>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</si>
  <si>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</si>
  <si>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</si>
  <si>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</si>
  <si>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</si>
  <si>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</si>
  <si>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</si>
  <si>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</si>
  <si>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</si>
  <si>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</si>
  <si>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</si>
  <si>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</si>
  <si>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</si>
  <si>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</si>
  <si>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</si>
  <si>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</si>
  <si>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有形固定資産減価償却率、管路経年化率が年々上がっており平均値も上回っていることから、他の事業体と比較すると施設の老朽化と生産能力が低下している傾向にあるため、早急に管路更新計画を持ち、老朽管の更新に取り組んでいくことが急務と考える。</t>
    <rPh sb="79" eb="81">
      <t>ソウキュウ</t>
    </rPh>
    <rPh sb="82" eb="84">
      <t>カンロ</t>
    </rPh>
    <rPh sb="84" eb="86">
      <t>コウシン</t>
    </rPh>
    <rPh sb="86" eb="88">
      <t>ケイカク</t>
    </rPh>
    <rPh sb="89" eb="90">
      <t>モ</t>
    </rPh>
    <rPh sb="109" eb="111">
      <t>キュウム</t>
    </rPh>
    <rPh sb="112" eb="113">
      <t>カンガ</t>
    </rPh>
    <phoneticPr fontId="1"/>
  </si>
  <si>
    <t>累積欠損金がなく経常収支比率及び料金回収率が100%を上回っているため、経営に必要な経費を水道料金収入で賄うことができている状態であり、健全な水準にあるといえる。施設利用率は平均を上回っているものの有収率が下回っている。原因としては、管の老朽化による漏水が原因と考えており、早急に更新計画を作成し、漏水防止対策を講ずる必要がある。
また、今年度から4年間で浄水場の更新工事が開始されることで、更新投資に要する費用の増加が見込まれることから、料金の改定も検討していかなければならない。</t>
    <rPh sb="110" eb="112">
      <t>ゲンイン</t>
    </rPh>
    <rPh sb="117" eb="118">
      <t>カン</t>
    </rPh>
    <rPh sb="119" eb="122">
      <t>ロウキュウカ</t>
    </rPh>
    <rPh sb="125" eb="127">
      <t>ロウスイ</t>
    </rPh>
    <rPh sb="128" eb="130">
      <t>ゲンイン</t>
    </rPh>
    <rPh sb="131" eb="132">
      <t>カンガ</t>
    </rPh>
    <rPh sb="137" eb="139">
      <t>ソウキュウ</t>
    </rPh>
    <rPh sb="140" eb="142">
      <t>コウシン</t>
    </rPh>
    <rPh sb="142" eb="144">
      <t>ケイカク</t>
    </rPh>
    <rPh sb="145" eb="147">
      <t>サクセイ</t>
    </rPh>
    <rPh sb="169" eb="171">
      <t>コンネン</t>
    </rPh>
    <rPh sb="175" eb="177">
      <t>ネンカン</t>
    </rPh>
    <rPh sb="182" eb="184">
      <t>コウシン</t>
    </rPh>
    <rPh sb="184" eb="186">
      <t>コウジ</t>
    </rPh>
    <rPh sb="187" eb="189">
      <t>カイシ</t>
    </rPh>
    <rPh sb="201" eb="202">
      <t>ヨウ</t>
    </rPh>
    <rPh sb="204" eb="206">
      <t>ヒヨウ</t>
    </rPh>
    <rPh sb="207" eb="209">
      <t>ゾウカ</t>
    </rPh>
    <rPh sb="220" eb="222">
      <t>リョウキン</t>
    </rPh>
    <rPh sb="223" eb="225">
      <t>カイテイ</t>
    </rPh>
    <rPh sb="226" eb="228">
      <t>ケントウ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</si>
</sst>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0.44</c:v>
                </c:pt>
                <c:pt idx="2">
                  <c:v>0.77</c:v>
                </c:pt>
                <c:pt idx="3">
                  <c:v>1.43</c:v>
                </c:pt>
                <c:pt idx="4">
                  <c:v>1.42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c:v>
                </c:pt>
                <c:pt idx="1">
                  <c:v>0.56000000000000005</c:v>
                </c:pt>
                <c:pt idx="2">
                  <c:v>0.61</c:v>
                </c:pt>
                <c:pt idx="3">
                  <c:v>0.51</c:v>
                </c:pt>
                <c:pt idx="4">
                  <c:v>0.57999999999999996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112.69</c:v>
                </c:pt>
                <c:pt idx="1">
                  <c:v>120.48</c:v>
                </c:pt>
                <c:pt idx="2">
                  <c:v>131.54</c:v>
                </c:pt>
                <c:pt idx="3">
                  <c:v>131.06</c:v>
                </c:pt>
                <c:pt idx="4">
                  <c:v>131.80000000000001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109.04</c:v>
                </c:pt>
                <c:pt idx="1">
                  <c:v>109.64</c:v>
                </c:pt>
                <c:pt idx="2">
                  <c:v>110.95</c:v>
                </c:pt>
                <c:pt idx="3">
                  <c:v>110.68</c:v>
                </c:pt>
                <c:pt idx="4">
                  <c:v>110.66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50.21</c:v>
                </c:pt>
                <c:pt idx="1">
                  <c:v>50.93</c:v>
                </c:pt>
                <c:pt idx="2">
                  <c:v>51.3</c:v>
                </c:pt>
                <c:pt idx="3">
                  <c:v>51.47</c:v>
                </c:pt>
                <c:pt idx="4">
                  <c:v>51.95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44.31</c:v>
                </c:pt>
                <c:pt idx="1">
                  <c:v>45.75</c:v>
                </c:pt>
                <c:pt idx="2">
                  <c:v>46.9</c:v>
                </c:pt>
                <c:pt idx="3">
                  <c:v>47.28</c:v>
                </c:pt>
                <c:pt idx="4">
                  <c:v>47.66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26.82</c:v>
                </c:pt>
                <c:pt idx="1">
                  <c:v>25.01</c:v>
                </c:pt>
                <c:pt idx="2">
                  <c:v>24.91</c:v>
                </c:pt>
                <c:pt idx="3">
                  <c:v>25.43</c:v>
                </c:pt>
                <c:pt idx="4">
                  <c:v>25.39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10.09</c:v>
                </c:pt>
                <c:pt idx="1">
                  <c:v>10.54</c:v>
                </c:pt>
                <c:pt idx="2">
                  <c:v>12.03</c:v>
                </c:pt>
                <c:pt idx="3">
                  <c:v>12.19</c:v>
                </c:pt>
                <c:pt idx="4">
                  <c:v>15.1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3.77</c:v>
                </c:pt>
                <c:pt idx="1">
                  <c:v>3.62</c:v>
                </c:pt>
                <c:pt idx="2">
                  <c:v>3.91</c:v>
                </c:pt>
                <c:pt idx="3">
                  <c:v>3.56</c:v>
                </c:pt>
                <c:pt idx="4">
                  <c:v>2.74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552.07000000000005</c:v>
                </c:pt>
                <c:pt idx="1">
                  <c:v>634.4</c:v>
                </c:pt>
                <c:pt idx="2">
                  <c:v>523.48</c:v>
                </c:pt>
                <c:pt idx="3">
                  <c:v>520.49</c:v>
                </c:pt>
                <c:pt idx="4">
                  <c:v>450.42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382.09</c:v>
                </c:pt>
                <c:pt idx="1">
                  <c:v>371.31</c:v>
                </c:pt>
                <c:pt idx="2">
                  <c:v>377.63</c:v>
                </c:pt>
                <c:pt idx="3">
                  <c:v>357.34</c:v>
                </c:pt>
                <c:pt idx="4">
                  <c:v>366.03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140.04</c:v>
                </c:pt>
                <c:pt idx="1">
                  <c:v>126.1</c:v>
                </c:pt>
                <c:pt idx="2">
                  <c:v>99.95</c:v>
                </c:pt>
                <c:pt idx="3">
                  <c:v>86.46</c:v>
                </c:pt>
                <c:pt idx="4">
                  <c:v>75.989999999999995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385.06</c:v>
                </c:pt>
                <c:pt idx="1">
                  <c:v>373.09</c:v>
                </c:pt>
                <c:pt idx="2">
                  <c:v>364.71</c:v>
                </c:pt>
                <c:pt idx="3">
                  <c:v>373.69</c:v>
                </c:pt>
                <c:pt idx="4">
                  <c:v>370.12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105.74</c:v>
                </c:pt>
                <c:pt idx="1">
                  <c:v>114.12</c:v>
                </c:pt>
                <c:pt idx="2">
                  <c:v>125.34</c:v>
                </c:pt>
                <c:pt idx="3">
                  <c:v>125.81</c:v>
                </c:pt>
                <c:pt idx="4">
                  <c:v>126.03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99.07</c:v>
                </c:pt>
                <c:pt idx="1">
                  <c:v>99.99</c:v>
                </c:pt>
                <c:pt idx="2">
                  <c:v>100.65</c:v>
                </c:pt>
                <c:pt idx="3">
                  <c:v>99.87</c:v>
                </c:pt>
                <c:pt idx="4">
                  <c:v>100.42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101.13</c:v>
                </c:pt>
                <c:pt idx="1">
                  <c:v>93.98</c:v>
                </c:pt>
                <c:pt idx="2">
                  <c:v>95.61</c:v>
                </c:pt>
                <c:pt idx="3">
                  <c:v>97.72</c:v>
                </c:pt>
                <c:pt idx="4">
                  <c:v>98.27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173.03</c:v>
                </c:pt>
                <c:pt idx="1">
                  <c:v>171.15</c:v>
                </c:pt>
                <c:pt idx="2">
                  <c:v>170.19</c:v>
                </c:pt>
                <c:pt idx="3">
                  <c:v>171.81</c:v>
                </c:pt>
                <c:pt idx="4">
                  <c:v>171.67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63.55</c:v>
                </c:pt>
                <c:pt idx="1">
                  <c:v>68.319999999999993</c:v>
                </c:pt>
                <c:pt idx="2">
                  <c:v>61.22</c:v>
                </c:pt>
                <c:pt idx="3">
                  <c:v>60.4</c:v>
                </c:pt>
                <c:pt idx="4">
                  <c:v>60.84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58.58</c:v>
                </c:pt>
                <c:pt idx="1">
                  <c:v>58.53</c:v>
                </c:pt>
                <c:pt idx="2">
                  <c:v>59.01</c:v>
                </c:pt>
                <c:pt idx="3">
                  <c:v>60.03</c:v>
                </c:pt>
                <c:pt idx="4">
                  <c:v>59.74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74.31</c:v>
                </c:pt>
                <c:pt idx="1">
                  <c:v>68.87</c:v>
                </c:pt>
                <c:pt idx="2">
                  <c:v>77.260000000000005</c:v>
                </c:pt>
                <c:pt idx="3">
                  <c:v>77.89</c:v>
                </c:pt>
                <c:pt idx="4">
                  <c:v>76.83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85.23</c:v>
                </c:pt>
                <c:pt idx="1">
                  <c:v>85.26</c:v>
                </c:pt>
                <c:pt idx="2">
                  <c:v>85.37</c:v>
                </c:pt>
                <c:pt idx="3">
                  <c:v>84.81</c:v>
                </c:pt>
                <c:pt idx="4">
                  <c:v>84.8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1" zoomScale="85" zoomScaleNormal="85"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函南町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13"/>
      <c r="D7" s="13"/>
      <c r="E7" s="13"/>
      <c r="F7" s="13"/>
      <c r="G7" s="13"/>
      <c r="H7" s="13"/>
      <c r="I7" s="5" t="s">
        <v>18</v>
      </c>
      <c r="J7" s="13"/>
      <c r="K7" s="13"/>
      <c r="L7" s="13"/>
      <c r="M7" s="13"/>
      <c r="N7" s="13"/>
      <c r="O7" s="24"/>
      <c r="P7" s="27" t="s">
        <v>3</v>
      </c>
      <c r="Q7" s="27"/>
      <c r="R7" s="27"/>
      <c r="S7" s="27"/>
      <c r="T7" s="27"/>
      <c r="U7" s="27"/>
      <c r="V7" s="27"/>
      <c r="W7" s="27" t="s">
        <v>22</v>
      </c>
      <c r="X7" s="27"/>
      <c r="Y7" s="27"/>
      <c r="Z7" s="27"/>
      <c r="AA7" s="27"/>
      <c r="AB7" s="27"/>
      <c r="AC7" s="27"/>
      <c r="AD7" s="27" t="s">
        <v>10</v>
      </c>
      <c r="AE7" s="27"/>
      <c r="AF7" s="27"/>
      <c r="AG7" s="27"/>
      <c r="AH7" s="27"/>
      <c r="AI7" s="27"/>
      <c r="AJ7" s="27"/>
      <c r="AK7" s="18"/>
      <c r="AL7" s="27" t="s">
        <v>23</v>
      </c>
      <c r="AM7" s="27"/>
      <c r="AN7" s="27"/>
      <c r="AO7" s="27"/>
      <c r="AP7" s="27"/>
      <c r="AQ7" s="27"/>
      <c r="AR7" s="27"/>
      <c r="AS7" s="27"/>
      <c r="AT7" s="5" t="s">
        <v>8</v>
      </c>
      <c r="AU7" s="13"/>
      <c r="AV7" s="13"/>
      <c r="AW7" s="13"/>
      <c r="AX7" s="13"/>
      <c r="AY7" s="13"/>
      <c r="AZ7" s="13"/>
      <c r="BA7" s="13"/>
      <c r="BB7" s="27" t="s">
        <v>25</v>
      </c>
      <c r="BC7" s="27"/>
      <c r="BD7" s="27"/>
      <c r="BE7" s="27"/>
      <c r="BF7" s="27"/>
      <c r="BG7" s="27"/>
      <c r="BH7" s="27"/>
      <c r="BI7" s="27"/>
      <c r="BJ7" s="3"/>
      <c r="BK7" s="3"/>
      <c r="BL7" s="37" t="s">
        <v>30</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37758</v>
      </c>
      <c r="AM8" s="31"/>
      <c r="AN8" s="31"/>
      <c r="AO8" s="31"/>
      <c r="AP8" s="31"/>
      <c r="AQ8" s="31"/>
      <c r="AR8" s="31"/>
      <c r="AS8" s="31"/>
      <c r="AT8" s="7">
        <f>データ!$S$6</f>
        <v>65.16</v>
      </c>
      <c r="AU8" s="15"/>
      <c r="AV8" s="15"/>
      <c r="AW8" s="15"/>
      <c r="AX8" s="15"/>
      <c r="AY8" s="15"/>
      <c r="AZ8" s="15"/>
      <c r="BA8" s="15"/>
      <c r="BB8" s="29">
        <f>データ!$T$6</f>
        <v>579.47</v>
      </c>
      <c r="BC8" s="29"/>
      <c r="BD8" s="29"/>
      <c r="BE8" s="29"/>
      <c r="BF8" s="29"/>
      <c r="BG8" s="29"/>
      <c r="BH8" s="29"/>
      <c r="BI8" s="29"/>
      <c r="BJ8" s="3"/>
      <c r="BK8" s="3"/>
      <c r="BL8" s="38" t="s">
        <v>19</v>
      </c>
      <c r="BM8" s="49"/>
      <c r="BN8" s="57" t="s">
        <v>33</v>
      </c>
      <c r="BO8" s="60"/>
      <c r="BP8" s="60"/>
      <c r="BQ8" s="60"/>
      <c r="BR8" s="60"/>
      <c r="BS8" s="60"/>
      <c r="BT8" s="60"/>
      <c r="BU8" s="60"/>
      <c r="BV8" s="60"/>
      <c r="BW8" s="60"/>
      <c r="BX8" s="60"/>
      <c r="BY8" s="64"/>
    </row>
    <row r="9" spans="1:78" ht="18.75" customHeight="1">
      <c r="A9" s="2"/>
      <c r="B9" s="5" t="s">
        <v>1</v>
      </c>
      <c r="C9" s="13"/>
      <c r="D9" s="13"/>
      <c r="E9" s="13"/>
      <c r="F9" s="13"/>
      <c r="G9" s="13"/>
      <c r="H9" s="13"/>
      <c r="I9" s="5" t="s">
        <v>38</v>
      </c>
      <c r="J9" s="13"/>
      <c r="K9" s="13"/>
      <c r="L9" s="13"/>
      <c r="M9" s="13"/>
      <c r="N9" s="13"/>
      <c r="O9" s="24"/>
      <c r="P9" s="27" t="s">
        <v>39</v>
      </c>
      <c r="Q9" s="27"/>
      <c r="R9" s="27"/>
      <c r="S9" s="27"/>
      <c r="T9" s="27"/>
      <c r="U9" s="27"/>
      <c r="V9" s="27"/>
      <c r="W9" s="27" t="s">
        <v>35</v>
      </c>
      <c r="X9" s="27"/>
      <c r="Y9" s="27"/>
      <c r="Z9" s="27"/>
      <c r="AA9" s="27"/>
      <c r="AB9" s="27"/>
      <c r="AC9" s="27"/>
      <c r="AD9" s="2"/>
      <c r="AE9" s="2"/>
      <c r="AF9" s="2"/>
      <c r="AG9" s="2"/>
      <c r="AH9" s="18"/>
      <c r="AI9" s="18"/>
      <c r="AJ9" s="18"/>
      <c r="AK9" s="18"/>
      <c r="AL9" s="27" t="s">
        <v>17</v>
      </c>
      <c r="AM9" s="27"/>
      <c r="AN9" s="27"/>
      <c r="AO9" s="27"/>
      <c r="AP9" s="27"/>
      <c r="AQ9" s="27"/>
      <c r="AR9" s="27"/>
      <c r="AS9" s="27"/>
      <c r="AT9" s="5" t="s">
        <v>42</v>
      </c>
      <c r="AU9" s="13"/>
      <c r="AV9" s="13"/>
      <c r="AW9" s="13"/>
      <c r="AX9" s="13"/>
      <c r="AY9" s="13"/>
      <c r="AZ9" s="13"/>
      <c r="BA9" s="13"/>
      <c r="BB9" s="27" t="s">
        <v>21</v>
      </c>
      <c r="BC9" s="27"/>
      <c r="BD9" s="27"/>
      <c r="BE9" s="27"/>
      <c r="BF9" s="27"/>
      <c r="BG9" s="27"/>
      <c r="BH9" s="27"/>
      <c r="BI9" s="27"/>
      <c r="BJ9" s="3"/>
      <c r="BK9" s="3"/>
      <c r="BL9" s="39" t="s">
        <v>12</v>
      </c>
      <c r="BM9" s="50"/>
      <c r="BN9" s="58" t="s">
        <v>24</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89.29</v>
      </c>
      <c r="J10" s="15"/>
      <c r="K10" s="15"/>
      <c r="L10" s="15"/>
      <c r="M10" s="15"/>
      <c r="N10" s="15"/>
      <c r="O10" s="26"/>
      <c r="P10" s="29">
        <f>データ!$P$6</f>
        <v>89.13</v>
      </c>
      <c r="Q10" s="29"/>
      <c r="R10" s="29"/>
      <c r="S10" s="29"/>
      <c r="T10" s="29"/>
      <c r="U10" s="29"/>
      <c r="V10" s="29"/>
      <c r="W10" s="31">
        <f>データ!$Q$6</f>
        <v>2266</v>
      </c>
      <c r="X10" s="31"/>
      <c r="Y10" s="31"/>
      <c r="Z10" s="31"/>
      <c r="AA10" s="31"/>
      <c r="AB10" s="31"/>
      <c r="AC10" s="31"/>
      <c r="AD10" s="2"/>
      <c r="AE10" s="2"/>
      <c r="AF10" s="2"/>
      <c r="AG10" s="2"/>
      <c r="AH10" s="18"/>
      <c r="AI10" s="18"/>
      <c r="AJ10" s="18"/>
      <c r="AK10" s="18"/>
      <c r="AL10" s="31">
        <f>データ!$U$6</f>
        <v>33622</v>
      </c>
      <c r="AM10" s="31"/>
      <c r="AN10" s="31"/>
      <c r="AO10" s="31"/>
      <c r="AP10" s="31"/>
      <c r="AQ10" s="31"/>
      <c r="AR10" s="31"/>
      <c r="AS10" s="31"/>
      <c r="AT10" s="7">
        <f>データ!$V$6</f>
        <v>15.49</v>
      </c>
      <c r="AU10" s="15"/>
      <c r="AV10" s="15"/>
      <c r="AW10" s="15"/>
      <c r="AX10" s="15"/>
      <c r="AY10" s="15"/>
      <c r="AZ10" s="15"/>
      <c r="BA10" s="15"/>
      <c r="BB10" s="29">
        <f>データ!$W$6</f>
        <v>2170.56</v>
      </c>
      <c r="BC10" s="29"/>
      <c r="BD10" s="29"/>
      <c r="BE10" s="29"/>
      <c r="BF10" s="29"/>
      <c r="BG10" s="29"/>
      <c r="BH10" s="29"/>
      <c r="BI10" s="29"/>
      <c r="BJ10" s="2"/>
      <c r="BK10" s="2"/>
      <c r="BL10" s="40" t="s">
        <v>29</v>
      </c>
      <c r="BM10" s="51"/>
      <c r="BN10" s="59" t="s">
        <v>47</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49</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53</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105</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15</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16</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54</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20</v>
      </c>
      <c r="C84" s="12"/>
      <c r="D84" s="12"/>
      <c r="E84" s="12" t="s">
        <v>56</v>
      </c>
      <c r="F84" s="12" t="s">
        <v>52</v>
      </c>
      <c r="G84" s="12" t="s">
        <v>59</v>
      </c>
      <c r="H84" s="12" t="s">
        <v>55</v>
      </c>
      <c r="I84" s="12" t="s">
        <v>6</v>
      </c>
      <c r="J84" s="12" t="s">
        <v>36</v>
      </c>
      <c r="K84" s="12" t="s">
        <v>60</v>
      </c>
      <c r="L84" s="12" t="s">
        <v>61</v>
      </c>
      <c r="M84" s="12" t="s">
        <v>45</v>
      </c>
      <c r="N84" s="12" t="s">
        <v>58</v>
      </c>
      <c r="O84" s="12" t="s">
        <v>50</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AH7IwBikaIcuE+egFuVYcnv43LexGa6agf5C/uhpxpeFUEOUAXRI7tb0GQ6m3rpgy+wVZTgWa6vkrpPd+BXWBw==" saltValue="qcC1xmsKK7BZbGYAw9vST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57</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64</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32</v>
      </c>
      <c r="B3" s="75" t="s">
        <v>62</v>
      </c>
      <c r="C3" s="75" t="s">
        <v>14</v>
      </c>
      <c r="D3" s="75" t="s">
        <v>37</v>
      </c>
      <c r="E3" s="75" t="s">
        <v>13</v>
      </c>
      <c r="F3" s="75" t="s">
        <v>7</v>
      </c>
      <c r="G3" s="75" t="s">
        <v>43</v>
      </c>
      <c r="H3" s="82" t="s">
        <v>26</v>
      </c>
      <c r="I3" s="85"/>
      <c r="J3" s="85"/>
      <c r="K3" s="85"/>
      <c r="L3" s="85"/>
      <c r="M3" s="85"/>
      <c r="N3" s="85"/>
      <c r="O3" s="85"/>
      <c r="P3" s="85"/>
      <c r="Q3" s="85"/>
      <c r="R3" s="85"/>
      <c r="S3" s="85"/>
      <c r="T3" s="85"/>
      <c r="U3" s="85"/>
      <c r="V3" s="85"/>
      <c r="W3" s="89"/>
      <c r="X3" s="91"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15</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3" t="s">
        <v>31</v>
      </c>
      <c r="B4" s="76"/>
      <c r="C4" s="76"/>
      <c r="D4" s="76"/>
      <c r="E4" s="76"/>
      <c r="F4" s="76"/>
      <c r="G4" s="76"/>
      <c r="H4" s="83"/>
      <c r="I4" s="86"/>
      <c r="J4" s="86"/>
      <c r="K4" s="86"/>
      <c r="L4" s="86"/>
      <c r="M4" s="86"/>
      <c r="N4" s="86"/>
      <c r="O4" s="86"/>
      <c r="P4" s="86"/>
      <c r="Q4" s="86"/>
      <c r="R4" s="86"/>
      <c r="S4" s="86"/>
      <c r="T4" s="86"/>
      <c r="U4" s="86"/>
      <c r="V4" s="86"/>
      <c r="W4" s="90"/>
      <c r="X4" s="92" t="s">
        <v>28</v>
      </c>
      <c r="Y4" s="92"/>
      <c r="Z4" s="92"/>
      <c r="AA4" s="92"/>
      <c r="AB4" s="92"/>
      <c r="AC4" s="92"/>
      <c r="AD4" s="92"/>
      <c r="AE4" s="92"/>
      <c r="AF4" s="92"/>
      <c r="AG4" s="92"/>
      <c r="AH4" s="92"/>
      <c r="AI4" s="92" t="s">
        <v>11</v>
      </c>
      <c r="AJ4" s="92"/>
      <c r="AK4" s="92"/>
      <c r="AL4" s="92"/>
      <c r="AM4" s="92"/>
      <c r="AN4" s="92"/>
      <c r="AO4" s="92"/>
      <c r="AP4" s="92"/>
      <c r="AQ4" s="92"/>
      <c r="AR4" s="92"/>
      <c r="AS4" s="92"/>
      <c r="AT4" s="92" t="s">
        <v>48</v>
      </c>
      <c r="AU4" s="92"/>
      <c r="AV4" s="92"/>
      <c r="AW4" s="92"/>
      <c r="AX4" s="92"/>
      <c r="AY4" s="92"/>
      <c r="AZ4" s="92"/>
      <c r="BA4" s="92"/>
      <c r="BB4" s="92"/>
      <c r="BC4" s="92"/>
      <c r="BD4" s="92"/>
      <c r="BE4" s="92" t="s">
        <v>51</v>
      </c>
      <c r="BF4" s="92"/>
      <c r="BG4" s="92"/>
      <c r="BH4" s="92"/>
      <c r="BI4" s="92"/>
      <c r="BJ4" s="92"/>
      <c r="BK4" s="92"/>
      <c r="BL4" s="92"/>
      <c r="BM4" s="92"/>
      <c r="BN4" s="92"/>
      <c r="BO4" s="92"/>
      <c r="BP4" s="92" t="s">
        <v>46</v>
      </c>
      <c r="BQ4" s="92"/>
      <c r="BR4" s="92"/>
      <c r="BS4" s="92"/>
      <c r="BT4" s="92"/>
      <c r="BU4" s="92"/>
      <c r="BV4" s="92"/>
      <c r="BW4" s="92"/>
      <c r="BX4" s="92"/>
      <c r="BY4" s="92"/>
      <c r="BZ4" s="92"/>
      <c r="CA4" s="92" t="s">
        <v>67</v>
      </c>
      <c r="CB4" s="92"/>
      <c r="CC4" s="92"/>
      <c r="CD4" s="92"/>
      <c r="CE4" s="92"/>
      <c r="CF4" s="92"/>
      <c r="CG4" s="92"/>
      <c r="CH4" s="92"/>
      <c r="CI4" s="92"/>
      <c r="CJ4" s="92"/>
      <c r="CK4" s="92"/>
      <c r="CL4" s="92" t="s">
        <v>0</v>
      </c>
      <c r="CM4" s="92"/>
      <c r="CN4" s="92"/>
      <c r="CO4" s="92"/>
      <c r="CP4" s="92"/>
      <c r="CQ4" s="92"/>
      <c r="CR4" s="92"/>
      <c r="CS4" s="92"/>
      <c r="CT4" s="92"/>
      <c r="CU4" s="92"/>
      <c r="CV4" s="92"/>
      <c r="CW4" s="92" t="s">
        <v>68</v>
      </c>
      <c r="CX4" s="92"/>
      <c r="CY4" s="92"/>
      <c r="CZ4" s="92"/>
      <c r="DA4" s="92"/>
      <c r="DB4" s="92"/>
      <c r="DC4" s="92"/>
      <c r="DD4" s="92"/>
      <c r="DE4" s="92"/>
      <c r="DF4" s="92"/>
      <c r="DG4" s="92"/>
      <c r="DH4" s="92" t="s">
        <v>69</v>
      </c>
      <c r="DI4" s="92"/>
      <c r="DJ4" s="92"/>
      <c r="DK4" s="92"/>
      <c r="DL4" s="92"/>
      <c r="DM4" s="92"/>
      <c r="DN4" s="92"/>
      <c r="DO4" s="92"/>
      <c r="DP4" s="92"/>
      <c r="DQ4" s="92"/>
      <c r="DR4" s="92"/>
      <c r="DS4" s="92" t="s">
        <v>40</v>
      </c>
      <c r="DT4" s="92"/>
      <c r="DU4" s="92"/>
      <c r="DV4" s="92"/>
      <c r="DW4" s="92"/>
      <c r="DX4" s="92"/>
      <c r="DY4" s="92"/>
      <c r="DZ4" s="92"/>
      <c r="EA4" s="92"/>
      <c r="EB4" s="92"/>
      <c r="EC4" s="92"/>
      <c r="ED4" s="92" t="s">
        <v>65</v>
      </c>
      <c r="EE4" s="92"/>
      <c r="EF4" s="92"/>
      <c r="EG4" s="92"/>
      <c r="EH4" s="92"/>
      <c r="EI4" s="92"/>
      <c r="EJ4" s="92"/>
      <c r="EK4" s="92"/>
      <c r="EL4" s="92"/>
      <c r="EM4" s="92"/>
      <c r="EN4" s="92"/>
    </row>
    <row r="5" spans="1:144">
      <c r="A5" s="73" t="s">
        <v>44</v>
      </c>
      <c r="B5" s="77"/>
      <c r="C5" s="77"/>
      <c r="D5" s="77"/>
      <c r="E5" s="77"/>
      <c r="F5" s="77"/>
      <c r="G5" s="77"/>
      <c r="H5" s="84" t="s">
        <v>66</v>
      </c>
      <c r="I5" s="84" t="s">
        <v>70</v>
      </c>
      <c r="J5" s="84" t="s">
        <v>71</v>
      </c>
      <c r="K5" s="84" t="s">
        <v>73</v>
      </c>
      <c r="L5" s="84" t="s">
        <v>74</v>
      </c>
      <c r="M5" s="84" t="s">
        <v>10</v>
      </c>
      <c r="N5" s="84" t="s">
        <v>75</v>
      </c>
      <c r="O5" s="84" t="s">
        <v>76</v>
      </c>
      <c r="P5" s="84" t="s">
        <v>77</v>
      </c>
      <c r="Q5" s="84" t="s">
        <v>78</v>
      </c>
      <c r="R5" s="84" t="s">
        <v>79</v>
      </c>
      <c r="S5" s="84" t="s">
        <v>80</v>
      </c>
      <c r="T5" s="84" t="s">
        <v>2</v>
      </c>
      <c r="U5" s="84" t="s">
        <v>81</v>
      </c>
      <c r="V5" s="84" t="s">
        <v>82</v>
      </c>
      <c r="W5" s="84" t="s">
        <v>83</v>
      </c>
      <c r="X5" s="84" t="s">
        <v>84</v>
      </c>
      <c r="Y5" s="84" t="s">
        <v>85</v>
      </c>
      <c r="Z5" s="84" t="s">
        <v>86</v>
      </c>
      <c r="AA5" s="84" t="s">
        <v>87</v>
      </c>
      <c r="AB5" s="84" t="s">
        <v>88</v>
      </c>
      <c r="AC5" s="84" t="s">
        <v>89</v>
      </c>
      <c r="AD5" s="84" t="s">
        <v>91</v>
      </c>
      <c r="AE5" s="84" t="s">
        <v>92</v>
      </c>
      <c r="AF5" s="84" t="s">
        <v>93</v>
      </c>
      <c r="AG5" s="84" t="s">
        <v>94</v>
      </c>
      <c r="AH5" s="84" t="s">
        <v>20</v>
      </c>
      <c r="AI5" s="84" t="s">
        <v>84</v>
      </c>
      <c r="AJ5" s="84" t="s">
        <v>85</v>
      </c>
      <c r="AK5" s="84" t="s">
        <v>86</v>
      </c>
      <c r="AL5" s="84" t="s">
        <v>87</v>
      </c>
      <c r="AM5" s="84" t="s">
        <v>88</v>
      </c>
      <c r="AN5" s="84" t="s">
        <v>89</v>
      </c>
      <c r="AO5" s="84" t="s">
        <v>91</v>
      </c>
      <c r="AP5" s="84" t="s">
        <v>92</v>
      </c>
      <c r="AQ5" s="84" t="s">
        <v>93</v>
      </c>
      <c r="AR5" s="84" t="s">
        <v>94</v>
      </c>
      <c r="AS5" s="84" t="s">
        <v>90</v>
      </c>
      <c r="AT5" s="84" t="s">
        <v>84</v>
      </c>
      <c r="AU5" s="84" t="s">
        <v>85</v>
      </c>
      <c r="AV5" s="84" t="s">
        <v>86</v>
      </c>
      <c r="AW5" s="84" t="s">
        <v>87</v>
      </c>
      <c r="AX5" s="84" t="s">
        <v>88</v>
      </c>
      <c r="AY5" s="84" t="s">
        <v>89</v>
      </c>
      <c r="AZ5" s="84" t="s">
        <v>91</v>
      </c>
      <c r="BA5" s="84" t="s">
        <v>92</v>
      </c>
      <c r="BB5" s="84" t="s">
        <v>93</v>
      </c>
      <c r="BC5" s="84" t="s">
        <v>94</v>
      </c>
      <c r="BD5" s="84" t="s">
        <v>90</v>
      </c>
      <c r="BE5" s="84" t="s">
        <v>84</v>
      </c>
      <c r="BF5" s="84" t="s">
        <v>85</v>
      </c>
      <c r="BG5" s="84" t="s">
        <v>86</v>
      </c>
      <c r="BH5" s="84" t="s">
        <v>87</v>
      </c>
      <c r="BI5" s="84" t="s">
        <v>88</v>
      </c>
      <c r="BJ5" s="84" t="s">
        <v>89</v>
      </c>
      <c r="BK5" s="84" t="s">
        <v>91</v>
      </c>
      <c r="BL5" s="84" t="s">
        <v>92</v>
      </c>
      <c r="BM5" s="84" t="s">
        <v>93</v>
      </c>
      <c r="BN5" s="84" t="s">
        <v>94</v>
      </c>
      <c r="BO5" s="84" t="s">
        <v>90</v>
      </c>
      <c r="BP5" s="84" t="s">
        <v>84</v>
      </c>
      <c r="BQ5" s="84" t="s">
        <v>85</v>
      </c>
      <c r="BR5" s="84" t="s">
        <v>86</v>
      </c>
      <c r="BS5" s="84" t="s">
        <v>87</v>
      </c>
      <c r="BT5" s="84" t="s">
        <v>88</v>
      </c>
      <c r="BU5" s="84" t="s">
        <v>89</v>
      </c>
      <c r="BV5" s="84" t="s">
        <v>91</v>
      </c>
      <c r="BW5" s="84" t="s">
        <v>92</v>
      </c>
      <c r="BX5" s="84" t="s">
        <v>93</v>
      </c>
      <c r="BY5" s="84" t="s">
        <v>94</v>
      </c>
      <c r="BZ5" s="84" t="s">
        <v>90</v>
      </c>
      <c r="CA5" s="84" t="s">
        <v>84</v>
      </c>
      <c r="CB5" s="84" t="s">
        <v>85</v>
      </c>
      <c r="CC5" s="84" t="s">
        <v>86</v>
      </c>
      <c r="CD5" s="84" t="s">
        <v>87</v>
      </c>
      <c r="CE5" s="84" t="s">
        <v>88</v>
      </c>
      <c r="CF5" s="84" t="s">
        <v>89</v>
      </c>
      <c r="CG5" s="84" t="s">
        <v>91</v>
      </c>
      <c r="CH5" s="84" t="s">
        <v>92</v>
      </c>
      <c r="CI5" s="84" t="s">
        <v>93</v>
      </c>
      <c r="CJ5" s="84" t="s">
        <v>94</v>
      </c>
      <c r="CK5" s="84" t="s">
        <v>90</v>
      </c>
      <c r="CL5" s="84" t="s">
        <v>84</v>
      </c>
      <c r="CM5" s="84" t="s">
        <v>85</v>
      </c>
      <c r="CN5" s="84" t="s">
        <v>86</v>
      </c>
      <c r="CO5" s="84" t="s">
        <v>87</v>
      </c>
      <c r="CP5" s="84" t="s">
        <v>88</v>
      </c>
      <c r="CQ5" s="84" t="s">
        <v>89</v>
      </c>
      <c r="CR5" s="84" t="s">
        <v>91</v>
      </c>
      <c r="CS5" s="84" t="s">
        <v>92</v>
      </c>
      <c r="CT5" s="84" t="s">
        <v>93</v>
      </c>
      <c r="CU5" s="84" t="s">
        <v>94</v>
      </c>
      <c r="CV5" s="84" t="s">
        <v>90</v>
      </c>
      <c r="CW5" s="84" t="s">
        <v>84</v>
      </c>
      <c r="CX5" s="84" t="s">
        <v>85</v>
      </c>
      <c r="CY5" s="84" t="s">
        <v>86</v>
      </c>
      <c r="CZ5" s="84" t="s">
        <v>87</v>
      </c>
      <c r="DA5" s="84" t="s">
        <v>88</v>
      </c>
      <c r="DB5" s="84" t="s">
        <v>89</v>
      </c>
      <c r="DC5" s="84" t="s">
        <v>91</v>
      </c>
      <c r="DD5" s="84" t="s">
        <v>92</v>
      </c>
      <c r="DE5" s="84" t="s">
        <v>93</v>
      </c>
      <c r="DF5" s="84" t="s">
        <v>94</v>
      </c>
      <c r="DG5" s="84" t="s">
        <v>90</v>
      </c>
      <c r="DH5" s="84" t="s">
        <v>84</v>
      </c>
      <c r="DI5" s="84" t="s">
        <v>85</v>
      </c>
      <c r="DJ5" s="84" t="s">
        <v>86</v>
      </c>
      <c r="DK5" s="84" t="s">
        <v>87</v>
      </c>
      <c r="DL5" s="84" t="s">
        <v>88</v>
      </c>
      <c r="DM5" s="84" t="s">
        <v>89</v>
      </c>
      <c r="DN5" s="84" t="s">
        <v>91</v>
      </c>
      <c r="DO5" s="84" t="s">
        <v>92</v>
      </c>
      <c r="DP5" s="84" t="s">
        <v>93</v>
      </c>
      <c r="DQ5" s="84" t="s">
        <v>94</v>
      </c>
      <c r="DR5" s="84" t="s">
        <v>90</v>
      </c>
      <c r="DS5" s="84" t="s">
        <v>84</v>
      </c>
      <c r="DT5" s="84" t="s">
        <v>85</v>
      </c>
      <c r="DU5" s="84" t="s">
        <v>86</v>
      </c>
      <c r="DV5" s="84" t="s">
        <v>87</v>
      </c>
      <c r="DW5" s="84" t="s">
        <v>88</v>
      </c>
      <c r="DX5" s="84" t="s">
        <v>89</v>
      </c>
      <c r="DY5" s="84" t="s">
        <v>91</v>
      </c>
      <c r="DZ5" s="84" t="s">
        <v>92</v>
      </c>
      <c r="EA5" s="84" t="s">
        <v>93</v>
      </c>
      <c r="EB5" s="84" t="s">
        <v>94</v>
      </c>
      <c r="EC5" s="84" t="s">
        <v>90</v>
      </c>
      <c r="ED5" s="84" t="s">
        <v>84</v>
      </c>
      <c r="EE5" s="84" t="s">
        <v>85</v>
      </c>
      <c r="EF5" s="84" t="s">
        <v>86</v>
      </c>
      <c r="EG5" s="84" t="s">
        <v>87</v>
      </c>
      <c r="EH5" s="84" t="s">
        <v>88</v>
      </c>
      <c r="EI5" s="84" t="s">
        <v>89</v>
      </c>
      <c r="EJ5" s="84" t="s">
        <v>91</v>
      </c>
      <c r="EK5" s="84" t="s">
        <v>92</v>
      </c>
      <c r="EL5" s="84" t="s">
        <v>93</v>
      </c>
      <c r="EM5" s="84" t="s">
        <v>94</v>
      </c>
      <c r="EN5" s="84" t="s">
        <v>90</v>
      </c>
    </row>
    <row r="6" spans="1:144" s="72" customFormat="1">
      <c r="A6" s="73" t="s">
        <v>95</v>
      </c>
      <c r="B6" s="78">
        <f t="shared" ref="B6:W6" si="1">B7</f>
        <v>2018</v>
      </c>
      <c r="C6" s="78">
        <f t="shared" si="1"/>
        <v>223255</v>
      </c>
      <c r="D6" s="78">
        <f t="shared" si="1"/>
        <v>46</v>
      </c>
      <c r="E6" s="78">
        <f t="shared" si="1"/>
        <v>1</v>
      </c>
      <c r="F6" s="78">
        <f t="shared" si="1"/>
        <v>0</v>
      </c>
      <c r="G6" s="78">
        <f t="shared" si="1"/>
        <v>1</v>
      </c>
      <c r="H6" s="78" t="str">
        <f t="shared" si="1"/>
        <v>静岡県　函南町</v>
      </c>
      <c r="I6" s="78" t="str">
        <f t="shared" si="1"/>
        <v>法適用</v>
      </c>
      <c r="J6" s="78" t="str">
        <f t="shared" si="1"/>
        <v>水道事業</v>
      </c>
      <c r="K6" s="78" t="str">
        <f t="shared" si="1"/>
        <v>末端給水事業</v>
      </c>
      <c r="L6" s="78" t="str">
        <f t="shared" si="1"/>
        <v>A5</v>
      </c>
      <c r="M6" s="78" t="str">
        <f t="shared" si="1"/>
        <v>非設置</v>
      </c>
      <c r="N6" s="87" t="str">
        <f t="shared" si="1"/>
        <v>-</v>
      </c>
      <c r="O6" s="87">
        <f t="shared" si="1"/>
        <v>89.29</v>
      </c>
      <c r="P6" s="87">
        <f t="shared" si="1"/>
        <v>89.13</v>
      </c>
      <c r="Q6" s="87">
        <f t="shared" si="1"/>
        <v>2266</v>
      </c>
      <c r="R6" s="87">
        <f t="shared" si="1"/>
        <v>37758</v>
      </c>
      <c r="S6" s="87">
        <f t="shared" si="1"/>
        <v>65.16</v>
      </c>
      <c r="T6" s="87">
        <f t="shared" si="1"/>
        <v>579.47</v>
      </c>
      <c r="U6" s="87">
        <f t="shared" si="1"/>
        <v>33622</v>
      </c>
      <c r="V6" s="87">
        <f t="shared" si="1"/>
        <v>15.49</v>
      </c>
      <c r="W6" s="87">
        <f t="shared" si="1"/>
        <v>2170.56</v>
      </c>
      <c r="X6" s="93">
        <f t="shared" ref="X6:AG6" si="2">IF(X7="",NA(),X7)</f>
        <v>112.69</v>
      </c>
      <c r="Y6" s="93">
        <f t="shared" si="2"/>
        <v>120.48</v>
      </c>
      <c r="Z6" s="93">
        <f t="shared" si="2"/>
        <v>131.54</v>
      </c>
      <c r="AA6" s="93">
        <f t="shared" si="2"/>
        <v>131.06</v>
      </c>
      <c r="AB6" s="93">
        <f t="shared" si="2"/>
        <v>131.80000000000001</v>
      </c>
      <c r="AC6" s="93">
        <f t="shared" si="2"/>
        <v>109.04</v>
      </c>
      <c r="AD6" s="93">
        <f t="shared" si="2"/>
        <v>109.64</v>
      </c>
      <c r="AE6" s="93">
        <f t="shared" si="2"/>
        <v>110.95</v>
      </c>
      <c r="AF6" s="93">
        <f t="shared" si="2"/>
        <v>110.68</v>
      </c>
      <c r="AG6" s="93">
        <f t="shared" si="2"/>
        <v>110.66</v>
      </c>
      <c r="AH6" s="87" t="str">
        <f>IF(AH7="","",IF(AH7="-","【-】","【"&amp;SUBSTITUTE(TEXT(AH7,"#,##0.00"),"-","△")&amp;"】"))</f>
        <v>【112.83】</v>
      </c>
      <c r="AI6" s="87">
        <f t="shared" ref="AI6:AR6" si="3">IF(AI7="",NA(),AI7)</f>
        <v>0</v>
      </c>
      <c r="AJ6" s="87">
        <f t="shared" si="3"/>
        <v>0</v>
      </c>
      <c r="AK6" s="87">
        <f t="shared" si="3"/>
        <v>0</v>
      </c>
      <c r="AL6" s="87">
        <f t="shared" si="3"/>
        <v>0</v>
      </c>
      <c r="AM6" s="87">
        <f t="shared" si="3"/>
        <v>0</v>
      </c>
      <c r="AN6" s="93">
        <f t="shared" si="3"/>
        <v>3.77</v>
      </c>
      <c r="AO6" s="93">
        <f t="shared" si="3"/>
        <v>3.62</v>
      </c>
      <c r="AP6" s="93">
        <f t="shared" si="3"/>
        <v>3.91</v>
      </c>
      <c r="AQ6" s="93">
        <f t="shared" si="3"/>
        <v>3.56</v>
      </c>
      <c r="AR6" s="93">
        <f t="shared" si="3"/>
        <v>2.74</v>
      </c>
      <c r="AS6" s="87" t="str">
        <f>IF(AS7="","",IF(AS7="-","【-】","【"&amp;SUBSTITUTE(TEXT(AS7,"#,##0.00"),"-","△")&amp;"】"))</f>
        <v>【1.05】</v>
      </c>
      <c r="AT6" s="93">
        <f t="shared" ref="AT6:BC6" si="4">IF(AT7="",NA(),AT7)</f>
        <v>552.07000000000005</v>
      </c>
      <c r="AU6" s="93">
        <f t="shared" si="4"/>
        <v>634.4</v>
      </c>
      <c r="AV6" s="93">
        <f t="shared" si="4"/>
        <v>523.48</v>
      </c>
      <c r="AW6" s="93">
        <f t="shared" si="4"/>
        <v>520.49</v>
      </c>
      <c r="AX6" s="93">
        <f t="shared" si="4"/>
        <v>450.42</v>
      </c>
      <c r="AY6" s="93">
        <f t="shared" si="4"/>
        <v>382.09</v>
      </c>
      <c r="AZ6" s="93">
        <f t="shared" si="4"/>
        <v>371.31</v>
      </c>
      <c r="BA6" s="93">
        <f t="shared" si="4"/>
        <v>377.63</v>
      </c>
      <c r="BB6" s="93">
        <f t="shared" si="4"/>
        <v>357.34</v>
      </c>
      <c r="BC6" s="93">
        <f t="shared" si="4"/>
        <v>366.03</v>
      </c>
      <c r="BD6" s="87" t="str">
        <f>IF(BD7="","",IF(BD7="-","【-】","【"&amp;SUBSTITUTE(TEXT(BD7,"#,##0.00"),"-","△")&amp;"】"))</f>
        <v>【261.93】</v>
      </c>
      <c r="BE6" s="93">
        <f t="shared" ref="BE6:BN6" si="5">IF(BE7="",NA(),BE7)</f>
        <v>140.04</v>
      </c>
      <c r="BF6" s="93">
        <f t="shared" si="5"/>
        <v>126.1</v>
      </c>
      <c r="BG6" s="93">
        <f t="shared" si="5"/>
        <v>99.95</v>
      </c>
      <c r="BH6" s="93">
        <f t="shared" si="5"/>
        <v>86.46</v>
      </c>
      <c r="BI6" s="93">
        <f t="shared" si="5"/>
        <v>75.989999999999995</v>
      </c>
      <c r="BJ6" s="93">
        <f t="shared" si="5"/>
        <v>385.06</v>
      </c>
      <c r="BK6" s="93">
        <f t="shared" si="5"/>
        <v>373.09</v>
      </c>
      <c r="BL6" s="93">
        <f t="shared" si="5"/>
        <v>364.71</v>
      </c>
      <c r="BM6" s="93">
        <f t="shared" si="5"/>
        <v>373.69</v>
      </c>
      <c r="BN6" s="93">
        <f t="shared" si="5"/>
        <v>370.12</v>
      </c>
      <c r="BO6" s="87" t="str">
        <f>IF(BO7="","",IF(BO7="-","【-】","【"&amp;SUBSTITUTE(TEXT(BO7,"#,##0.00"),"-","△")&amp;"】"))</f>
        <v>【270.46】</v>
      </c>
      <c r="BP6" s="93">
        <f t="shared" ref="BP6:BY6" si="6">IF(BP7="",NA(),BP7)</f>
        <v>105.74</v>
      </c>
      <c r="BQ6" s="93">
        <f t="shared" si="6"/>
        <v>114.12</v>
      </c>
      <c r="BR6" s="93">
        <f t="shared" si="6"/>
        <v>125.34</v>
      </c>
      <c r="BS6" s="93">
        <f t="shared" si="6"/>
        <v>125.81</v>
      </c>
      <c r="BT6" s="93">
        <f t="shared" si="6"/>
        <v>126.03</v>
      </c>
      <c r="BU6" s="93">
        <f t="shared" si="6"/>
        <v>99.07</v>
      </c>
      <c r="BV6" s="93">
        <f t="shared" si="6"/>
        <v>99.99</v>
      </c>
      <c r="BW6" s="93">
        <f t="shared" si="6"/>
        <v>100.65</v>
      </c>
      <c r="BX6" s="93">
        <f t="shared" si="6"/>
        <v>99.87</v>
      </c>
      <c r="BY6" s="93">
        <f t="shared" si="6"/>
        <v>100.42</v>
      </c>
      <c r="BZ6" s="87" t="str">
        <f>IF(BZ7="","",IF(BZ7="-","【-】","【"&amp;SUBSTITUTE(TEXT(BZ7,"#,##0.00"),"-","△")&amp;"】"))</f>
        <v>【103.91】</v>
      </c>
      <c r="CA6" s="93">
        <f t="shared" ref="CA6:CJ6" si="7">IF(CA7="",NA(),CA7)</f>
        <v>101.13</v>
      </c>
      <c r="CB6" s="93">
        <f t="shared" si="7"/>
        <v>93.98</v>
      </c>
      <c r="CC6" s="93">
        <f t="shared" si="7"/>
        <v>95.61</v>
      </c>
      <c r="CD6" s="93">
        <f t="shared" si="7"/>
        <v>97.72</v>
      </c>
      <c r="CE6" s="93">
        <f t="shared" si="7"/>
        <v>98.27</v>
      </c>
      <c r="CF6" s="93">
        <f t="shared" si="7"/>
        <v>173.03</v>
      </c>
      <c r="CG6" s="93">
        <f t="shared" si="7"/>
        <v>171.15</v>
      </c>
      <c r="CH6" s="93">
        <f t="shared" si="7"/>
        <v>170.19</v>
      </c>
      <c r="CI6" s="93">
        <f t="shared" si="7"/>
        <v>171.81</v>
      </c>
      <c r="CJ6" s="93">
        <f t="shared" si="7"/>
        <v>171.67</v>
      </c>
      <c r="CK6" s="87" t="str">
        <f>IF(CK7="","",IF(CK7="-","【-】","【"&amp;SUBSTITUTE(TEXT(CK7,"#,##0.00"),"-","△")&amp;"】"))</f>
        <v>【167.11】</v>
      </c>
      <c r="CL6" s="93">
        <f t="shared" ref="CL6:CU6" si="8">IF(CL7="",NA(),CL7)</f>
        <v>63.55</v>
      </c>
      <c r="CM6" s="93">
        <f t="shared" si="8"/>
        <v>68.319999999999993</v>
      </c>
      <c r="CN6" s="93">
        <f t="shared" si="8"/>
        <v>61.22</v>
      </c>
      <c r="CO6" s="93">
        <f t="shared" si="8"/>
        <v>60.4</v>
      </c>
      <c r="CP6" s="93">
        <f t="shared" si="8"/>
        <v>60.84</v>
      </c>
      <c r="CQ6" s="93">
        <f t="shared" si="8"/>
        <v>58.58</v>
      </c>
      <c r="CR6" s="93">
        <f t="shared" si="8"/>
        <v>58.53</v>
      </c>
      <c r="CS6" s="93">
        <f t="shared" si="8"/>
        <v>59.01</v>
      </c>
      <c r="CT6" s="93">
        <f t="shared" si="8"/>
        <v>60.03</v>
      </c>
      <c r="CU6" s="93">
        <f t="shared" si="8"/>
        <v>59.74</v>
      </c>
      <c r="CV6" s="87" t="str">
        <f>IF(CV7="","",IF(CV7="-","【-】","【"&amp;SUBSTITUTE(TEXT(CV7,"#,##0.00"),"-","△")&amp;"】"))</f>
        <v>【60.27】</v>
      </c>
      <c r="CW6" s="93">
        <f t="shared" ref="CW6:DF6" si="9">IF(CW7="",NA(),CW7)</f>
        <v>74.31</v>
      </c>
      <c r="CX6" s="93">
        <f t="shared" si="9"/>
        <v>68.87</v>
      </c>
      <c r="CY6" s="93">
        <f t="shared" si="9"/>
        <v>77.260000000000005</v>
      </c>
      <c r="CZ6" s="93">
        <f t="shared" si="9"/>
        <v>77.89</v>
      </c>
      <c r="DA6" s="93">
        <f t="shared" si="9"/>
        <v>76.83</v>
      </c>
      <c r="DB6" s="93">
        <f t="shared" si="9"/>
        <v>85.23</v>
      </c>
      <c r="DC6" s="93">
        <f t="shared" si="9"/>
        <v>85.26</v>
      </c>
      <c r="DD6" s="93">
        <f t="shared" si="9"/>
        <v>85.37</v>
      </c>
      <c r="DE6" s="93">
        <f t="shared" si="9"/>
        <v>84.81</v>
      </c>
      <c r="DF6" s="93">
        <f t="shared" si="9"/>
        <v>84.8</v>
      </c>
      <c r="DG6" s="87" t="str">
        <f>IF(DG7="","",IF(DG7="-","【-】","【"&amp;SUBSTITUTE(TEXT(DG7,"#,##0.00"),"-","△")&amp;"】"))</f>
        <v>【89.92】</v>
      </c>
      <c r="DH6" s="93">
        <f t="shared" ref="DH6:DQ6" si="10">IF(DH7="",NA(),DH7)</f>
        <v>50.21</v>
      </c>
      <c r="DI6" s="93">
        <f t="shared" si="10"/>
        <v>50.93</v>
      </c>
      <c r="DJ6" s="93">
        <f t="shared" si="10"/>
        <v>51.3</v>
      </c>
      <c r="DK6" s="93">
        <f t="shared" si="10"/>
        <v>51.47</v>
      </c>
      <c r="DL6" s="93">
        <f t="shared" si="10"/>
        <v>51.95</v>
      </c>
      <c r="DM6" s="93">
        <f t="shared" si="10"/>
        <v>44.31</v>
      </c>
      <c r="DN6" s="93">
        <f t="shared" si="10"/>
        <v>45.75</v>
      </c>
      <c r="DO6" s="93">
        <f t="shared" si="10"/>
        <v>46.9</v>
      </c>
      <c r="DP6" s="93">
        <f t="shared" si="10"/>
        <v>47.28</v>
      </c>
      <c r="DQ6" s="93">
        <f t="shared" si="10"/>
        <v>47.66</v>
      </c>
      <c r="DR6" s="87" t="str">
        <f>IF(DR7="","",IF(DR7="-","【-】","【"&amp;SUBSTITUTE(TEXT(DR7,"#,##0.00"),"-","△")&amp;"】"))</f>
        <v>【48.85】</v>
      </c>
      <c r="DS6" s="93">
        <f t="shared" ref="DS6:EB6" si="11">IF(DS7="",NA(),DS7)</f>
        <v>26.82</v>
      </c>
      <c r="DT6" s="93">
        <f t="shared" si="11"/>
        <v>25.01</v>
      </c>
      <c r="DU6" s="93">
        <f t="shared" si="11"/>
        <v>24.91</v>
      </c>
      <c r="DV6" s="93">
        <f t="shared" si="11"/>
        <v>25.43</v>
      </c>
      <c r="DW6" s="93">
        <f t="shared" si="11"/>
        <v>25.39</v>
      </c>
      <c r="DX6" s="93">
        <f t="shared" si="11"/>
        <v>10.09</v>
      </c>
      <c r="DY6" s="93">
        <f t="shared" si="11"/>
        <v>10.54</v>
      </c>
      <c r="DZ6" s="93">
        <f t="shared" si="11"/>
        <v>12.03</v>
      </c>
      <c r="EA6" s="93">
        <f t="shared" si="11"/>
        <v>12.19</v>
      </c>
      <c r="EB6" s="93">
        <f t="shared" si="11"/>
        <v>15.1</v>
      </c>
      <c r="EC6" s="87" t="str">
        <f>IF(EC7="","",IF(EC7="-","【-】","【"&amp;SUBSTITUTE(TEXT(EC7,"#,##0.00"),"-","△")&amp;"】"))</f>
        <v>【17.80】</v>
      </c>
      <c r="ED6" s="93">
        <f t="shared" ref="ED6:EM6" si="12">IF(ED7="",NA(),ED7)</f>
        <v>0.28000000000000003</v>
      </c>
      <c r="EE6" s="93">
        <f t="shared" si="12"/>
        <v>0.44</v>
      </c>
      <c r="EF6" s="93">
        <f t="shared" si="12"/>
        <v>0.77</v>
      </c>
      <c r="EG6" s="93">
        <f t="shared" si="12"/>
        <v>1.43</v>
      </c>
      <c r="EH6" s="93">
        <f t="shared" si="12"/>
        <v>1.42</v>
      </c>
      <c r="EI6" s="93">
        <f t="shared" si="12"/>
        <v>0.6</v>
      </c>
      <c r="EJ6" s="93">
        <f t="shared" si="12"/>
        <v>0.56000000000000005</v>
      </c>
      <c r="EK6" s="93">
        <f t="shared" si="12"/>
        <v>0.61</v>
      </c>
      <c r="EL6" s="93">
        <f t="shared" si="12"/>
        <v>0.51</v>
      </c>
      <c r="EM6" s="93">
        <f t="shared" si="12"/>
        <v>0.57999999999999996</v>
      </c>
      <c r="EN6" s="87" t="str">
        <f>IF(EN7="","",IF(EN7="-","【-】","【"&amp;SUBSTITUTE(TEXT(EN7,"#,##0.00"),"-","△")&amp;"】"))</f>
        <v>【0.70】</v>
      </c>
    </row>
    <row r="7" spans="1:144" s="72" customFormat="1">
      <c r="A7" s="73"/>
      <c r="B7" s="79">
        <v>2018</v>
      </c>
      <c r="C7" s="79">
        <v>223255</v>
      </c>
      <c r="D7" s="79">
        <v>46</v>
      </c>
      <c r="E7" s="79">
        <v>1</v>
      </c>
      <c r="F7" s="79">
        <v>0</v>
      </c>
      <c r="G7" s="79">
        <v>1</v>
      </c>
      <c r="H7" s="79" t="s">
        <v>72</v>
      </c>
      <c r="I7" s="79" t="s">
        <v>96</v>
      </c>
      <c r="J7" s="79" t="s">
        <v>97</v>
      </c>
      <c r="K7" s="79" t="s">
        <v>98</v>
      </c>
      <c r="L7" s="79" t="s">
        <v>34</v>
      </c>
      <c r="M7" s="79" t="s">
        <v>27</v>
      </c>
      <c r="N7" s="88" t="s">
        <v>99</v>
      </c>
      <c r="O7" s="88">
        <v>89.29</v>
      </c>
      <c r="P7" s="88">
        <v>89.13</v>
      </c>
      <c r="Q7" s="88">
        <v>2266</v>
      </c>
      <c r="R7" s="88">
        <v>37758</v>
      </c>
      <c r="S7" s="88">
        <v>65.16</v>
      </c>
      <c r="T7" s="88">
        <v>579.47</v>
      </c>
      <c r="U7" s="88">
        <v>33622</v>
      </c>
      <c r="V7" s="88">
        <v>15.49</v>
      </c>
      <c r="W7" s="88">
        <v>2170.56</v>
      </c>
      <c r="X7" s="88">
        <v>112.69</v>
      </c>
      <c r="Y7" s="88">
        <v>120.48</v>
      </c>
      <c r="Z7" s="88">
        <v>131.54</v>
      </c>
      <c r="AA7" s="88">
        <v>131.06</v>
      </c>
      <c r="AB7" s="88">
        <v>131.80000000000001</v>
      </c>
      <c r="AC7" s="88">
        <v>109.04</v>
      </c>
      <c r="AD7" s="88">
        <v>109.64</v>
      </c>
      <c r="AE7" s="88">
        <v>110.95</v>
      </c>
      <c r="AF7" s="88">
        <v>110.68</v>
      </c>
      <c r="AG7" s="88">
        <v>110.66</v>
      </c>
      <c r="AH7" s="88">
        <v>112.83</v>
      </c>
      <c r="AI7" s="88">
        <v>0</v>
      </c>
      <c r="AJ7" s="88">
        <v>0</v>
      </c>
      <c r="AK7" s="88">
        <v>0</v>
      </c>
      <c r="AL7" s="88">
        <v>0</v>
      </c>
      <c r="AM7" s="88">
        <v>0</v>
      </c>
      <c r="AN7" s="88">
        <v>3.77</v>
      </c>
      <c r="AO7" s="88">
        <v>3.62</v>
      </c>
      <c r="AP7" s="88">
        <v>3.91</v>
      </c>
      <c r="AQ7" s="88">
        <v>3.56</v>
      </c>
      <c r="AR7" s="88">
        <v>2.74</v>
      </c>
      <c r="AS7" s="88">
        <v>1.05</v>
      </c>
      <c r="AT7" s="88">
        <v>552.07000000000005</v>
      </c>
      <c r="AU7" s="88">
        <v>634.4</v>
      </c>
      <c r="AV7" s="88">
        <v>523.48</v>
      </c>
      <c r="AW7" s="88">
        <v>520.49</v>
      </c>
      <c r="AX7" s="88">
        <v>450.42</v>
      </c>
      <c r="AY7" s="88">
        <v>382.09</v>
      </c>
      <c r="AZ7" s="88">
        <v>371.31</v>
      </c>
      <c r="BA7" s="88">
        <v>377.63</v>
      </c>
      <c r="BB7" s="88">
        <v>357.34</v>
      </c>
      <c r="BC7" s="88">
        <v>366.03</v>
      </c>
      <c r="BD7" s="88">
        <v>261.93</v>
      </c>
      <c r="BE7" s="88">
        <v>140.04</v>
      </c>
      <c r="BF7" s="88">
        <v>126.1</v>
      </c>
      <c r="BG7" s="88">
        <v>99.95</v>
      </c>
      <c r="BH7" s="88">
        <v>86.46</v>
      </c>
      <c r="BI7" s="88">
        <v>75.989999999999995</v>
      </c>
      <c r="BJ7" s="88">
        <v>385.06</v>
      </c>
      <c r="BK7" s="88">
        <v>373.09</v>
      </c>
      <c r="BL7" s="88">
        <v>364.71</v>
      </c>
      <c r="BM7" s="88">
        <v>373.69</v>
      </c>
      <c r="BN7" s="88">
        <v>370.12</v>
      </c>
      <c r="BO7" s="88">
        <v>270.45999999999998</v>
      </c>
      <c r="BP7" s="88">
        <v>105.74</v>
      </c>
      <c r="BQ7" s="88">
        <v>114.12</v>
      </c>
      <c r="BR7" s="88">
        <v>125.34</v>
      </c>
      <c r="BS7" s="88">
        <v>125.81</v>
      </c>
      <c r="BT7" s="88">
        <v>126.03</v>
      </c>
      <c r="BU7" s="88">
        <v>99.07</v>
      </c>
      <c r="BV7" s="88">
        <v>99.99</v>
      </c>
      <c r="BW7" s="88">
        <v>100.65</v>
      </c>
      <c r="BX7" s="88">
        <v>99.87</v>
      </c>
      <c r="BY7" s="88">
        <v>100.42</v>
      </c>
      <c r="BZ7" s="88">
        <v>103.91</v>
      </c>
      <c r="CA7" s="88">
        <v>101.13</v>
      </c>
      <c r="CB7" s="88">
        <v>93.98</v>
      </c>
      <c r="CC7" s="88">
        <v>95.61</v>
      </c>
      <c r="CD7" s="88">
        <v>97.72</v>
      </c>
      <c r="CE7" s="88">
        <v>98.27</v>
      </c>
      <c r="CF7" s="88">
        <v>173.03</v>
      </c>
      <c r="CG7" s="88">
        <v>171.15</v>
      </c>
      <c r="CH7" s="88">
        <v>170.19</v>
      </c>
      <c r="CI7" s="88">
        <v>171.81</v>
      </c>
      <c r="CJ7" s="88">
        <v>171.67</v>
      </c>
      <c r="CK7" s="88">
        <v>167.11</v>
      </c>
      <c r="CL7" s="88">
        <v>63.55</v>
      </c>
      <c r="CM7" s="88">
        <v>68.319999999999993</v>
      </c>
      <c r="CN7" s="88">
        <v>61.22</v>
      </c>
      <c r="CO7" s="88">
        <v>60.4</v>
      </c>
      <c r="CP7" s="88">
        <v>60.84</v>
      </c>
      <c r="CQ7" s="88">
        <v>58.58</v>
      </c>
      <c r="CR7" s="88">
        <v>58.53</v>
      </c>
      <c r="CS7" s="88">
        <v>59.01</v>
      </c>
      <c r="CT7" s="88">
        <v>60.03</v>
      </c>
      <c r="CU7" s="88">
        <v>59.74</v>
      </c>
      <c r="CV7" s="88">
        <v>60.27</v>
      </c>
      <c r="CW7" s="88">
        <v>74.31</v>
      </c>
      <c r="CX7" s="88">
        <v>68.87</v>
      </c>
      <c r="CY7" s="88">
        <v>77.260000000000005</v>
      </c>
      <c r="CZ7" s="88">
        <v>77.89</v>
      </c>
      <c r="DA7" s="88">
        <v>76.83</v>
      </c>
      <c r="DB7" s="88">
        <v>85.23</v>
      </c>
      <c r="DC7" s="88">
        <v>85.26</v>
      </c>
      <c r="DD7" s="88">
        <v>85.37</v>
      </c>
      <c r="DE7" s="88">
        <v>84.81</v>
      </c>
      <c r="DF7" s="88">
        <v>84.8</v>
      </c>
      <c r="DG7" s="88">
        <v>89.92</v>
      </c>
      <c r="DH7" s="88">
        <v>50.21</v>
      </c>
      <c r="DI7" s="88">
        <v>50.93</v>
      </c>
      <c r="DJ7" s="88">
        <v>51.3</v>
      </c>
      <c r="DK7" s="88">
        <v>51.47</v>
      </c>
      <c r="DL7" s="88">
        <v>51.95</v>
      </c>
      <c r="DM7" s="88">
        <v>44.31</v>
      </c>
      <c r="DN7" s="88">
        <v>45.75</v>
      </c>
      <c r="DO7" s="88">
        <v>46.9</v>
      </c>
      <c r="DP7" s="88">
        <v>47.28</v>
      </c>
      <c r="DQ7" s="88">
        <v>47.66</v>
      </c>
      <c r="DR7" s="88">
        <v>48.85</v>
      </c>
      <c r="DS7" s="88">
        <v>26.82</v>
      </c>
      <c r="DT7" s="88">
        <v>25.01</v>
      </c>
      <c r="DU7" s="88">
        <v>24.91</v>
      </c>
      <c r="DV7" s="88">
        <v>25.43</v>
      </c>
      <c r="DW7" s="88">
        <v>25.39</v>
      </c>
      <c r="DX7" s="88">
        <v>10.09</v>
      </c>
      <c r="DY7" s="88">
        <v>10.54</v>
      </c>
      <c r="DZ7" s="88">
        <v>12.03</v>
      </c>
      <c r="EA7" s="88">
        <v>12.19</v>
      </c>
      <c r="EB7" s="88">
        <v>15.1</v>
      </c>
      <c r="EC7" s="88">
        <v>17.8</v>
      </c>
      <c r="ED7" s="88">
        <v>0.28000000000000003</v>
      </c>
      <c r="EE7" s="88">
        <v>0.44</v>
      </c>
      <c r="EF7" s="88">
        <v>0.77</v>
      </c>
      <c r="EG7" s="88">
        <v>1.43</v>
      </c>
      <c r="EH7" s="88">
        <v>1.42</v>
      </c>
      <c r="EI7" s="88">
        <v>0.6</v>
      </c>
      <c r="EJ7" s="88">
        <v>0.56000000000000005</v>
      </c>
      <c r="EK7" s="88">
        <v>0.61</v>
      </c>
      <c r="EL7" s="88">
        <v>0.51</v>
      </c>
      <c r="EM7" s="88">
        <v>0.57999999999999996</v>
      </c>
      <c r="EN7" s="88">
        <v>0.7</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4"/>
      <c r="B9" s="74" t="s">
        <v>100</v>
      </c>
      <c r="C9" s="74" t="s">
        <v>101</v>
      </c>
      <c r="D9" s="74" t="s">
        <v>102</v>
      </c>
      <c r="E9" s="74" t="s">
        <v>103</v>
      </c>
      <c r="F9" s="74" t="s">
        <v>104</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4" t="s">
        <v>62</v>
      </c>
      <c r="B10" s="80">
        <f>DATEVALUE($B$6-4&amp;"年1月1日")</f>
        <v>41640</v>
      </c>
      <c r="C10" s="80">
        <f>DATEVALUE($B$6-3&amp;"年1月1日")</f>
        <v>42005</v>
      </c>
      <c r="D10" s="80">
        <f>DATEVALUE($B$6-2&amp;"年1月1日")</f>
        <v>42370</v>
      </c>
      <c r="E10" s="80">
        <f>DATEVALUE($B$6-1&amp;"年1月1日")</f>
        <v>42736</v>
      </c>
      <c r="F10" s="80">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dcterms:created xsi:type="dcterms:W3CDTF">2019-12-05T04:18:05Z</dcterms:created>
  <dcterms:modified xsi:type="dcterms:W3CDTF">2020-02-19T07:43:31Z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3.0.4.0</vt:lpwstr>
    </vt:vector>
  </property>
  <property fmtid="{DCFEDD21-7773-49B2-8022-6FC58DB5260B}" pid="3" name="LastSavedVersion">
    <vt:lpwstr>2.1.13.0</vt:lpwstr>
  </property>
  <property fmtid="{DCFEDD21-7773-49B2-8022-6FC58DB5260B}" pid="4" name="LastSavedDate">
    <vt:filetime>2020-02-19T07:43:31Z</vt:filetime>
  </property>
</Properties>
</file>