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tnqaHY3dAXUHXGEceqaqXA/KwSDk7RY/Ccy3G/XpVY5ksXLdMDADdsXrT7n7qb0rQByNxwTH5a5w0Xf5ZM0aQ==" workbookSaltValue="dreu778fWMN42a/Q9B7JsQ==" workbookSpinCount="100000"/>
  <bookViews>
    <workbookView xWindow="2550" yWindow="855"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<sst xmlns:r="http://schemas.openxmlformats.org/officeDocument/2006/relationships" xmlns="http://schemas.openxmlformats.org/spreadsheetml/2006/main" count="111" uniqueCount="111">
  <si>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</si>
  <si>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</si>
  <si>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</si>
  <si>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</si>
  <si>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</si>
  <si>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</si>
  <si>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</si>
  <si>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</si>
  <si>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</si>
  <si>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</si>
  <si>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</si>
  <si>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</si>
  <si>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</si>
  <si>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</si>
  <si>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</si>
  <si>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</si>
  <si>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</si>
  <si>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</si>
  <si>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</si>
  <si>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</si>
  <si>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</si>
  <si>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</si>
  <si>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</si>
  <si>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</si>
  <si>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</si>
  <si>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</si>
  <si>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</si>
  <si>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</si>
  <si>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</si>
  <si>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</si>
  <si>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</si>
  <si>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</si>
  <si>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</si>
  <si>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</si>
  <si>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</si>
  <si>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</si>
  <si>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</si>
  <si>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</si>
  <si>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</si>
  <si>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</si>
  <si>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</si>
  <si>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</si>
  <si>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</si>
  <si>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</si>
  <si>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</si>
  <si>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</si>
  <si>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</si>
  <si>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</si>
  <si>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</si>
  <si>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</si>
  <si>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</si>
  <si>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</si>
  <si>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</si>
  <si>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</si>
  <si>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</si>
  <si>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</si>
  <si>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</si>
  <si>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</si>
  <si>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</si>
  <si>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</si>
  <si>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</si>
  <si>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</si>
  <si>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</si>
  <si>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</si>
  <si>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</si>
  <si>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</si>
  <si>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</si>
  <si>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</si>
  <si>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</si>
  <si>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</si>
  <si>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</si>
  <si>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</si>
  <si>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</si>
  <si>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</si>
  <si>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</si>
  <si>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</si>
  <si>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</si>
  <si>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</si>
  <si>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</si>
  <si>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</si>
  <si>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</si>
  <si>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</si>
  <si>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</si>
  <si>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</si>
  <si>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</si>
  <si>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</si>
  <si>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</si>
  <si>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</si>
  <si>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</si>
  <si>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</si>
  <si>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</si>
  <si>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</si>
  <si>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</si>
  <si>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</si>
  <si>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</si>
  <si>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</si>
  <si>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静岡県　伊豆市</t>
  </si>
  <si>
    <t>法非適用</t>
  </si>
  <si>
    <t>下水道事業</t>
  </si>
  <si>
    <t>特定環境保全公共下水道</t>
  </si>
  <si>
    <t>D1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</si>
  <si>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</si>
  <si>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</si>
  <si>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</si>
  <si>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</si>
  <si>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</si>
  <si>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</si>
  <si>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</si>
  <si>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３つの処理場の改築更新工事を古い施設から順に進めている。最も古い土肥浄化センターの工事は完了し、現在は湯ヶ島クリーンセンターに取り掛っている。その後、白岩浄化センターを更新予定。
管渠についてはカメラ調査を実施しており、傷み等が確認された場合は修繕を行っている。
③の管渠改善率については部分的に修繕を行った。なお、次年度以降計画的に修繕を行っていく予定。</t>
  </si>
  <si>
    <t>伊豆市全体として人口は年々減少している。下水道事業においては有収水量の減少が見込まれるため、接続率の向上が必要となる。H31から公営企業化し、R2から経営戦略の策定に取り組んでいく。今後、中長期的なビジョンを踏まえた経営が必要。また、管渠の更新時期を迎えることになるため、ストックマネジメント計画を策定し、計画的に更新を行っていく。</t>
  </si>
  <si>
    <r>
      <t>当該事業の処理区は、流域関連の処理区が1地区、単独の処理場を有する処理区が3地区となっている。流域関連の処理区と単独処理区の内1地区を現在整備中、単独処理区のその他2地区については整備が完了している。
①の収益的収支比率は</t>
    </r>
    <r>
      <rPr>
        <sz val="11"/>
        <color auto="1"/>
        <rFont val="ＭＳ ゴシック"/>
      </rPr>
      <t>費用に対し、料金収入が少ないため、100％を下回ってる状況。H29に比べ増となっている。H30年4月から料金改正（27％値上）により使用料の増が主な要因である。⑤の経費回収率については、使用料の増加及び汚水処理費が減少したため、H29と比べて回収率は増となっている。また、総収益の内訳は使用料約39％、一般会計繰入金約61％となっている。有収水量の減が激しいため、使用料の確保が喫緊の課題となっている。早期の経営戦略の策定に努め、中長期的なビジョンを踏まえた経営が必要。⑧の水洗化率については微増を続けてはいるものの、類似団体平均値と比較して低い割合であるため、接続促進につながる策が必要と考えられる。④の企業債残高対事業規模比率はは一般会計繰入金を反映させたため当該値が0となっている。</t>
    </r>
    <rPh sb="145" eb="146">
      <t>クラ</t>
    </rPh>
    <rPh sb="163" eb="165">
      <t>リョウキン</t>
    </rPh>
    <rPh sb="165" eb="167">
      <t>カイセイ</t>
    </rPh>
    <rPh sb="171" eb="173">
      <t>ネアゲ</t>
    </rPh>
    <rPh sb="177" eb="180">
      <t>シヨウリョウ</t>
    </rPh>
    <rPh sb="183" eb="184">
      <t>オモ</t>
    </rPh>
    <rPh sb="185" eb="187">
      <t>ヨウイン</t>
    </rPh>
    <rPh sb="204" eb="207">
      <t>シヨウリョウ</t>
    </rPh>
    <rPh sb="208" eb="210">
      <t>ゾウカ</t>
    </rPh>
    <rPh sb="210" eb="211">
      <t>オヨ</t>
    </rPh>
    <rPh sb="280" eb="282">
      <t>ユウシュウ</t>
    </rPh>
    <rPh sb="282" eb="284">
      <t>スイリョウ</t>
    </rPh>
    <rPh sb="287" eb="288">
      <t>ハゲ</t>
    </rPh>
    <rPh sb="293" eb="296">
      <t>シヨウリョウ</t>
    </rPh>
    <rPh sb="297" eb="299">
      <t>カクホ</t>
    </rPh>
    <rPh sb="300" eb="302">
      <t>キッキン</t>
    </rPh>
    <rPh sb="303" eb="305">
      <t>カダイ</t>
    </rPh>
    <rPh sb="312" eb="314">
      <t>ソウキ</t>
    </rPh>
    <rPh sb="315" eb="317">
      <t>ケイエイ</t>
    </rPh>
    <rPh sb="317" eb="319">
      <t>センリャク</t>
    </rPh>
    <rPh sb="320" eb="322">
      <t>サクテイ</t>
    </rPh>
    <rPh sb="323" eb="324">
      <t>ツト</t>
    </rPh>
    <rPh sb="326" eb="329">
      <t>チュウチョウキ</t>
    </rPh>
    <rPh sb="329" eb="330">
      <t>テキ</t>
    </rPh>
    <rPh sb="336" eb="337">
      <t>フ</t>
    </rPh>
    <rPh sb="340" eb="342">
      <t>ケイエイ</t>
    </rPh>
    <rPh sb="343" eb="345">
      <t>ヒツヨウ</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</si>
</sst>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auto="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2.e-002</c:v>
                </c:pt>
                <c:pt idx="2">
                  <c:v>0.53</c:v>
                </c:pt>
                <c:pt idx="3">
                  <c:v>1.e-002</c:v>
                </c:pt>
                <c:pt idx="4">
                  <c:v>0.36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4.e-002</c:v>
                </c:pt>
                <c:pt idx="1">
                  <c:v>7.0000000000000007e-002</c:v>
                </c:pt>
                <c:pt idx="2">
                  <c:v>9.e-002</c:v>
                </c:pt>
                <c:pt idx="3">
                  <c:v>9.e-002</c:v>
                </c:pt>
                <c:pt idx="4">
                  <c:v>6.e-002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67.150000000000006</c:v>
                </c:pt>
                <c:pt idx="1">
                  <c:v>85.01</c:v>
                </c:pt>
                <c:pt idx="2">
                  <c:v>70.77</c:v>
                </c:pt>
                <c:pt idx="3">
                  <c:v>69.59</c:v>
                </c:pt>
                <c:pt idx="4">
                  <c:v>68.97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43.58</c:v>
                </c:pt>
                <c:pt idx="1">
                  <c:v>41.35</c:v>
                </c:pt>
                <c:pt idx="2">
                  <c:v>42.9</c:v>
                </c:pt>
                <c:pt idx="3">
                  <c:v>43.36</c:v>
                </c:pt>
                <c:pt idx="4">
                  <c:v>46.17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73.77</c:v>
                </c:pt>
                <c:pt idx="1">
                  <c:v>74.959999999999994</c:v>
                </c:pt>
                <c:pt idx="2">
                  <c:v>75.16</c:v>
                </c:pt>
                <c:pt idx="3">
                  <c:v>75.489999999999995</c:v>
                </c:pt>
                <c:pt idx="4">
                  <c:v>75.94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82.35</c:v>
                </c:pt>
                <c:pt idx="1">
                  <c:v>82.9</c:v>
                </c:pt>
                <c:pt idx="2">
                  <c:v>83.5</c:v>
                </c:pt>
                <c:pt idx="3">
                  <c:v>83.06</c:v>
                </c:pt>
                <c:pt idx="4">
                  <c:v>87.84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81.86</c:v>
                </c:pt>
                <c:pt idx="1">
                  <c:v>90.65</c:v>
                </c:pt>
                <c:pt idx="2">
                  <c:v>68.77</c:v>
                </c:pt>
                <c:pt idx="3">
                  <c:v>59.59</c:v>
                </c:pt>
                <c:pt idx="4">
                  <c:v>64.27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1096.05</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1436</c:v>
                </c:pt>
                <c:pt idx="1">
                  <c:v>1434.89</c:v>
                </c:pt>
                <c:pt idx="2">
                  <c:v>1298.9100000000001</c:v>
                </c:pt>
                <c:pt idx="3">
                  <c:v>1243.71</c:v>
                </c:pt>
                <c:pt idx="4">
                  <c:v>1252.71</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36.93</c:v>
                </c:pt>
                <c:pt idx="1">
                  <c:v>36.6</c:v>
                </c:pt>
                <c:pt idx="2">
                  <c:v>37.24</c:v>
                </c:pt>
                <c:pt idx="3">
                  <c:v>52.73</c:v>
                </c:pt>
                <c:pt idx="4">
                  <c:v>64.7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66.56</c:v>
                </c:pt>
                <c:pt idx="1">
                  <c:v>66.22</c:v>
                </c:pt>
                <c:pt idx="2">
                  <c:v>69.87</c:v>
                </c:pt>
                <c:pt idx="3">
                  <c:v>74.3</c:v>
                </c:pt>
                <c:pt idx="4">
                  <c:v>87.03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274.55</c:v>
                </c:pt>
                <c:pt idx="1">
                  <c:v>265.48</c:v>
                </c:pt>
                <c:pt idx="2">
                  <c:v>266.77999999999997</c:v>
                </c:pt>
                <c:pt idx="3">
                  <c:v>183.56</c:v>
                </c:pt>
                <c:pt idx="4">
                  <c:v>168.81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244.29</c:v>
                </c:pt>
                <c:pt idx="1">
                  <c:v>246.72</c:v>
                </c:pt>
                <c:pt idx="2">
                  <c:v>234.96</c:v>
                </c:pt>
                <c:pt idx="3">
                  <c:v>221.81</c:v>
                </c:pt>
                <c:pt idx="4">
                  <c:v>177.02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AG64"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1" t="str">
        <f>データ!$M$6</f>
        <v>非設置</v>
      </c>
      <c r="AE8" s="21"/>
      <c r="AF8" s="21"/>
      <c r="AG8" s="21"/>
      <c r="AH8" s="21"/>
      <c r="AI8" s="21"/>
      <c r="AJ8" s="21"/>
      <c r="AK8" s="3"/>
      <c r="AL8" s="22">
        <f>データ!S6</f>
        <v>30952</v>
      </c>
      <c r="AM8" s="22"/>
      <c r="AN8" s="22"/>
      <c r="AO8" s="22"/>
      <c r="AP8" s="22"/>
      <c r="AQ8" s="22"/>
      <c r="AR8" s="22"/>
      <c r="AS8" s="22"/>
      <c r="AT8" s="7">
        <f>データ!T6</f>
        <v>363.97</v>
      </c>
      <c r="AU8" s="7"/>
      <c r="AV8" s="7"/>
      <c r="AW8" s="7"/>
      <c r="AX8" s="7"/>
      <c r="AY8" s="7"/>
      <c r="AZ8" s="7"/>
      <c r="BA8" s="7"/>
      <c r="BB8" s="7">
        <f>データ!U6</f>
        <v>85.04</v>
      </c>
      <c r="BC8" s="7"/>
      <c r="BD8" s="7"/>
      <c r="BE8" s="7"/>
      <c r="BF8" s="7"/>
      <c r="BG8" s="7"/>
      <c r="BH8" s="7"/>
      <c r="BI8" s="7"/>
      <c r="BJ8" s="3"/>
      <c r="BK8" s="3"/>
      <c r="BL8" s="28" t="s">
        <v>15</v>
      </c>
      <c r="BM8" s="40"/>
      <c r="BN8" s="49" t="s">
        <v>16</v>
      </c>
      <c r="BO8" s="52"/>
      <c r="BP8" s="52"/>
      <c r="BQ8" s="52"/>
      <c r="BR8" s="52"/>
      <c r="BS8" s="52"/>
      <c r="BT8" s="52"/>
      <c r="BU8" s="52"/>
      <c r="BV8" s="52"/>
      <c r="BW8" s="52"/>
      <c r="BX8" s="52"/>
      <c r="BY8" s="56"/>
    </row>
    <row r="9" spans="1:78" ht="18.75" customHeight="1">
      <c r="A9" s="2"/>
      <c r="B9" s="5" t="s">
        <v>17</v>
      </c>
      <c r="C9" s="5"/>
      <c r="D9" s="5"/>
      <c r="E9" s="5"/>
      <c r="F9" s="5"/>
      <c r="G9" s="5"/>
      <c r="H9" s="5"/>
      <c r="I9" s="5" t="s">
        <v>19</v>
      </c>
      <c r="J9" s="5"/>
      <c r="K9" s="5"/>
      <c r="L9" s="5"/>
      <c r="M9" s="5"/>
      <c r="N9" s="5"/>
      <c r="O9" s="5"/>
      <c r="P9" s="5" t="s">
        <v>21</v>
      </c>
      <c r="Q9" s="5"/>
      <c r="R9" s="5"/>
      <c r="S9" s="5"/>
      <c r="T9" s="5"/>
      <c r="U9" s="5"/>
      <c r="V9" s="5"/>
      <c r="W9" s="5" t="s">
        <v>22</v>
      </c>
      <c r="X9" s="5"/>
      <c r="Y9" s="5"/>
      <c r="Z9" s="5"/>
      <c r="AA9" s="5"/>
      <c r="AB9" s="5"/>
      <c r="AC9" s="5"/>
      <c r="AD9" s="5" t="s">
        <v>23</v>
      </c>
      <c r="AE9" s="5"/>
      <c r="AF9" s="5"/>
      <c r="AG9" s="5"/>
      <c r="AH9" s="5"/>
      <c r="AI9" s="5"/>
      <c r="AJ9" s="5"/>
      <c r="AK9" s="3"/>
      <c r="AL9" s="5" t="s">
        <v>25</v>
      </c>
      <c r="AM9" s="5"/>
      <c r="AN9" s="5"/>
      <c r="AO9" s="5"/>
      <c r="AP9" s="5"/>
      <c r="AQ9" s="5"/>
      <c r="AR9" s="5"/>
      <c r="AS9" s="5"/>
      <c r="AT9" s="5" t="s">
        <v>31</v>
      </c>
      <c r="AU9" s="5"/>
      <c r="AV9" s="5"/>
      <c r="AW9" s="5"/>
      <c r="AX9" s="5"/>
      <c r="AY9" s="5"/>
      <c r="AZ9" s="5"/>
      <c r="BA9" s="5"/>
      <c r="BB9" s="5" t="s">
        <v>33</v>
      </c>
      <c r="BC9" s="5"/>
      <c r="BD9" s="5"/>
      <c r="BE9" s="5"/>
      <c r="BF9" s="5"/>
      <c r="BG9" s="5"/>
      <c r="BH9" s="5"/>
      <c r="BI9" s="5"/>
      <c r="BJ9" s="3"/>
      <c r="BK9" s="3"/>
      <c r="BL9" s="29" t="s">
        <v>36</v>
      </c>
      <c r="BM9" s="41"/>
      <c r="BN9" s="50" t="s">
        <v>8</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33.6</v>
      </c>
      <c r="Q10" s="7"/>
      <c r="R10" s="7"/>
      <c r="S10" s="7"/>
      <c r="T10" s="7"/>
      <c r="U10" s="7"/>
      <c r="V10" s="7"/>
      <c r="W10" s="7">
        <f>データ!Q6</f>
        <v>70.41</v>
      </c>
      <c r="X10" s="7"/>
      <c r="Y10" s="7"/>
      <c r="Z10" s="7"/>
      <c r="AA10" s="7"/>
      <c r="AB10" s="7"/>
      <c r="AC10" s="7"/>
      <c r="AD10" s="22">
        <f>データ!R6</f>
        <v>2678</v>
      </c>
      <c r="AE10" s="22"/>
      <c r="AF10" s="22"/>
      <c r="AG10" s="22"/>
      <c r="AH10" s="22"/>
      <c r="AI10" s="22"/>
      <c r="AJ10" s="22"/>
      <c r="AK10" s="2"/>
      <c r="AL10" s="22">
        <f>データ!V6</f>
        <v>10308</v>
      </c>
      <c r="AM10" s="22"/>
      <c r="AN10" s="22"/>
      <c r="AO10" s="22"/>
      <c r="AP10" s="22"/>
      <c r="AQ10" s="22"/>
      <c r="AR10" s="22"/>
      <c r="AS10" s="22"/>
      <c r="AT10" s="7">
        <f>データ!W6</f>
        <v>4.4800000000000004</v>
      </c>
      <c r="AU10" s="7"/>
      <c r="AV10" s="7"/>
      <c r="AW10" s="7"/>
      <c r="AX10" s="7"/>
      <c r="AY10" s="7"/>
      <c r="AZ10" s="7"/>
      <c r="BA10" s="7"/>
      <c r="BB10" s="7">
        <f>データ!X6</f>
        <v>2300.89</v>
      </c>
      <c r="BC10" s="7"/>
      <c r="BD10" s="7"/>
      <c r="BE10" s="7"/>
      <c r="BF10" s="7"/>
      <c r="BG10" s="7"/>
      <c r="BH10" s="7"/>
      <c r="BI10" s="7"/>
      <c r="BJ10" s="2"/>
      <c r="BK10" s="2"/>
      <c r="BL10" s="30" t="s">
        <v>13</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28</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108</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42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43</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109</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39</v>
      </c>
    </row>
    <row r="84" spans="1:78">
      <c r="C84" s="2"/>
    </row>
    <row r="85" spans="1:78" hidden="1">
      <c r="B85" s="12" t="s">
        <v>3</v>
      </c>
      <c r="C85" s="12"/>
      <c r="D85" s="12"/>
      <c r="E85" s="12" t="s">
        <v>44</v>
      </c>
      <c r="F85" s="12" t="s">
        <v>27</v>
      </c>
      <c r="G85" s="12" t="s">
        <v>46</v>
      </c>
      <c r="H85" s="12" t="s">
        <v>47</v>
      </c>
      <c r="I85" s="12" t="s">
        <v>49</v>
      </c>
      <c r="J85" s="12" t="s">
        <v>24</v>
      </c>
      <c r="K85" s="12" t="s">
        <v>50</v>
      </c>
      <c r="L85" s="12" t="s">
        <v>51</v>
      </c>
      <c r="M85" s="12" t="s">
        <v>52</v>
      </c>
      <c r="N85" s="12" t="s">
        <v>45</v>
      </c>
      <c r="O85" s="12" t="s">
        <v>26</v>
      </c>
    </row>
    <row r="86" spans="1:78" hidden="1">
      <c r="B86" s="12"/>
      <c r="C86" s="12"/>
      <c r="D86" s="12"/>
      <c r="E86" s="12" t="str">
        <f>データ!AI6</f>
        <v/>
      </c>
      <c r="F86" s="12" t="s">
        <v>54</v>
      </c>
      <c r="G86" s="12" t="s">
        <v>54</v>
      </c>
      <c r="H86" s="12" t="str">
        <f>データ!BP6</f>
        <v>【1,209.40】</v>
      </c>
      <c r="I86" s="12" t="str">
        <f>データ!CA6</f>
        <v>【74.48】</v>
      </c>
      <c r="J86" s="12" t="str">
        <f>データ!CL6</f>
        <v>【219.46】</v>
      </c>
      <c r="K86" s="12" t="str">
        <f>データ!CW6</f>
        <v>【42.82】</v>
      </c>
      <c r="L86" s="12" t="str">
        <f>データ!DH6</f>
        <v>【83.36】</v>
      </c>
      <c r="M86" s="12" t="s">
        <v>54</v>
      </c>
      <c r="N86" s="12" t="s">
        <v>54</v>
      </c>
      <c r="O86" s="12" t="str">
        <f>データ!EO6</f>
        <v>【0.12】</v>
      </c>
    </row>
  </sheetData>
  <sheetProtection algorithmName="SHA-512" hashValue="/fCKcgSpA0ULVsbqQi9lWu3guYAThvE8qYwFIh0kC/w4VcCI6GSdgValej4GxVvN5XeMKUyXAiAwDv0JQRbbHg==" saltValue="FDE8ZO/vr4E5t8GPnhBp8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56</v>
      </c>
      <c r="Y1" s="84">
        <v>1</v>
      </c>
      <c r="Z1" s="84">
        <v>1</v>
      </c>
      <c r="AA1" s="84">
        <v>1</v>
      </c>
      <c r="AB1" s="84">
        <v>1</v>
      </c>
      <c r="AC1" s="84">
        <v>1</v>
      </c>
      <c r="AD1" s="84">
        <v>1</v>
      </c>
      <c r="AE1" s="84">
        <v>1</v>
      </c>
      <c r="AF1" s="84">
        <v>1</v>
      </c>
      <c r="AG1" s="84">
        <v>1</v>
      </c>
      <c r="AH1" s="84">
        <v>1</v>
      </c>
      <c r="AI1" s="84"/>
      <c r="AJ1" s="84">
        <v>1</v>
      </c>
      <c r="AK1" s="84">
        <v>1</v>
      </c>
      <c r="AL1" s="84">
        <v>1</v>
      </c>
      <c r="AM1" s="84">
        <v>1</v>
      </c>
      <c r="AN1" s="84">
        <v>1</v>
      </c>
      <c r="AO1" s="84">
        <v>1</v>
      </c>
      <c r="AP1" s="84">
        <v>1</v>
      </c>
      <c r="AQ1" s="84">
        <v>1</v>
      </c>
      <c r="AR1" s="84">
        <v>1</v>
      </c>
      <c r="AS1" s="84">
        <v>1</v>
      </c>
      <c r="AT1" s="84"/>
      <c r="AU1" s="84">
        <v>1</v>
      </c>
      <c r="AV1" s="84">
        <v>1</v>
      </c>
      <c r="AW1" s="84">
        <v>1</v>
      </c>
      <c r="AX1" s="84">
        <v>1</v>
      </c>
      <c r="AY1" s="84">
        <v>1</v>
      </c>
      <c r="AZ1" s="84">
        <v>1</v>
      </c>
      <c r="BA1" s="84">
        <v>1</v>
      </c>
      <c r="BB1" s="84">
        <v>1</v>
      </c>
      <c r="BC1" s="84">
        <v>1</v>
      </c>
      <c r="BD1" s="84">
        <v>1</v>
      </c>
      <c r="BE1" s="84"/>
      <c r="BF1" s="84">
        <v>1</v>
      </c>
      <c r="BG1" s="84">
        <v>1</v>
      </c>
      <c r="BH1" s="84">
        <v>1</v>
      </c>
      <c r="BI1" s="84">
        <v>1</v>
      </c>
      <c r="BJ1" s="84">
        <v>1</v>
      </c>
      <c r="BK1" s="84">
        <v>1</v>
      </c>
      <c r="BL1" s="84">
        <v>1</v>
      </c>
      <c r="BM1" s="84">
        <v>1</v>
      </c>
      <c r="BN1" s="84">
        <v>1</v>
      </c>
      <c r="BO1" s="84">
        <v>1</v>
      </c>
      <c r="BP1" s="84"/>
      <c r="BQ1" s="84">
        <v>1</v>
      </c>
      <c r="BR1" s="84">
        <v>1</v>
      </c>
      <c r="BS1" s="84">
        <v>1</v>
      </c>
      <c r="BT1" s="84">
        <v>1</v>
      </c>
      <c r="BU1" s="84">
        <v>1</v>
      </c>
      <c r="BV1" s="84">
        <v>1</v>
      </c>
      <c r="BW1" s="84">
        <v>1</v>
      </c>
      <c r="BX1" s="84">
        <v>1</v>
      </c>
      <c r="BY1" s="84">
        <v>1</v>
      </c>
      <c r="BZ1" s="84">
        <v>1</v>
      </c>
      <c r="CA1" s="84"/>
      <c r="CB1" s="84">
        <v>1</v>
      </c>
      <c r="CC1" s="84">
        <v>1</v>
      </c>
      <c r="CD1" s="84">
        <v>1</v>
      </c>
      <c r="CE1" s="84">
        <v>1</v>
      </c>
      <c r="CF1" s="84">
        <v>1</v>
      </c>
      <c r="CG1" s="84">
        <v>1</v>
      </c>
      <c r="CH1" s="84">
        <v>1</v>
      </c>
      <c r="CI1" s="84">
        <v>1</v>
      </c>
      <c r="CJ1" s="84">
        <v>1</v>
      </c>
      <c r="CK1" s="84">
        <v>1</v>
      </c>
      <c r="CL1" s="84"/>
      <c r="CM1" s="84">
        <v>1</v>
      </c>
      <c r="CN1" s="84">
        <v>1</v>
      </c>
      <c r="CO1" s="84">
        <v>1</v>
      </c>
      <c r="CP1" s="84">
        <v>1</v>
      </c>
      <c r="CQ1" s="84">
        <v>1</v>
      </c>
      <c r="CR1" s="84">
        <v>1</v>
      </c>
      <c r="CS1" s="84">
        <v>1</v>
      </c>
      <c r="CT1" s="84">
        <v>1</v>
      </c>
      <c r="CU1" s="84">
        <v>1</v>
      </c>
      <c r="CV1" s="84">
        <v>1</v>
      </c>
      <c r="CW1" s="84"/>
      <c r="CX1" s="84">
        <v>1</v>
      </c>
      <c r="CY1" s="84">
        <v>1</v>
      </c>
      <c r="CZ1" s="84">
        <v>1</v>
      </c>
      <c r="DA1" s="84">
        <v>1</v>
      </c>
      <c r="DB1" s="84">
        <v>1</v>
      </c>
      <c r="DC1" s="84">
        <v>1</v>
      </c>
      <c r="DD1" s="84">
        <v>1</v>
      </c>
      <c r="DE1" s="84">
        <v>1</v>
      </c>
      <c r="DF1" s="84">
        <v>1</v>
      </c>
      <c r="DG1" s="84">
        <v>1</v>
      </c>
      <c r="DH1" s="84"/>
      <c r="DI1" s="84">
        <v>1</v>
      </c>
      <c r="DJ1" s="84">
        <v>1</v>
      </c>
      <c r="DK1" s="84">
        <v>1</v>
      </c>
      <c r="DL1" s="84">
        <v>1</v>
      </c>
      <c r="DM1" s="84">
        <v>1</v>
      </c>
      <c r="DN1" s="84">
        <v>1</v>
      </c>
      <c r="DO1" s="84">
        <v>1</v>
      </c>
      <c r="DP1" s="84">
        <v>1</v>
      </c>
      <c r="DQ1" s="84">
        <v>1</v>
      </c>
      <c r="DR1" s="84">
        <v>1</v>
      </c>
      <c r="DS1" s="84"/>
      <c r="DT1" s="84">
        <v>1</v>
      </c>
      <c r="DU1" s="84">
        <v>1</v>
      </c>
      <c r="DV1" s="84">
        <v>1</v>
      </c>
      <c r="DW1" s="84">
        <v>1</v>
      </c>
      <c r="DX1" s="84">
        <v>1</v>
      </c>
      <c r="DY1" s="84">
        <v>1</v>
      </c>
      <c r="DZ1" s="84">
        <v>1</v>
      </c>
      <c r="EA1" s="84">
        <v>1</v>
      </c>
      <c r="EB1" s="84">
        <v>1</v>
      </c>
      <c r="EC1" s="84">
        <v>1</v>
      </c>
      <c r="ED1" s="84"/>
      <c r="EE1" s="84">
        <v>1</v>
      </c>
      <c r="EF1" s="84">
        <v>1</v>
      </c>
      <c r="EG1" s="84">
        <v>1</v>
      </c>
      <c r="EH1" s="84">
        <v>1</v>
      </c>
      <c r="EI1" s="84">
        <v>1</v>
      </c>
      <c r="EJ1" s="84">
        <v>1</v>
      </c>
      <c r="EK1" s="84">
        <v>1</v>
      </c>
      <c r="EL1" s="84">
        <v>1</v>
      </c>
      <c r="EM1" s="84">
        <v>1</v>
      </c>
      <c r="EN1" s="84">
        <v>1</v>
      </c>
      <c r="EO1" s="84"/>
    </row>
    <row r="2" spans="1:145">
      <c r="A2" s="66" t="s">
        <v>58</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60</v>
      </c>
      <c r="B3" s="68" t="s">
        <v>53</v>
      </c>
      <c r="C3" s="68" t="s">
        <v>41</v>
      </c>
      <c r="D3" s="68" t="s">
        <v>18</v>
      </c>
      <c r="E3" s="68" t="s">
        <v>35</v>
      </c>
      <c r="F3" s="68" t="s">
        <v>48</v>
      </c>
      <c r="G3" s="68" t="s">
        <v>62</v>
      </c>
      <c r="H3" s="74" t="s">
        <v>7</v>
      </c>
      <c r="I3" s="77"/>
      <c r="J3" s="77"/>
      <c r="K3" s="77"/>
      <c r="L3" s="77"/>
      <c r="M3" s="77"/>
      <c r="N3" s="77"/>
      <c r="O3" s="77"/>
      <c r="P3" s="77"/>
      <c r="Q3" s="77"/>
      <c r="R3" s="77"/>
      <c r="S3" s="77"/>
      <c r="T3" s="77"/>
      <c r="U3" s="77"/>
      <c r="V3" s="77"/>
      <c r="W3" s="77"/>
      <c r="X3" s="82"/>
      <c r="Y3" s="85" t="s">
        <v>30</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42</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5">
      <c r="A4" s="66" t="s">
        <v>59</v>
      </c>
      <c r="B4" s="69"/>
      <c r="C4" s="69"/>
      <c r="D4" s="69"/>
      <c r="E4" s="69"/>
      <c r="F4" s="69"/>
      <c r="G4" s="69"/>
      <c r="H4" s="75"/>
      <c r="I4" s="78"/>
      <c r="J4" s="78"/>
      <c r="K4" s="78"/>
      <c r="L4" s="78"/>
      <c r="M4" s="78"/>
      <c r="N4" s="78"/>
      <c r="O4" s="78"/>
      <c r="P4" s="78"/>
      <c r="Q4" s="78"/>
      <c r="R4" s="78"/>
      <c r="S4" s="78"/>
      <c r="T4" s="78"/>
      <c r="U4" s="78"/>
      <c r="V4" s="78"/>
      <c r="W4" s="78"/>
      <c r="X4" s="83"/>
      <c r="Y4" s="86" t="s">
        <v>61</v>
      </c>
      <c r="Z4" s="86"/>
      <c r="AA4" s="86"/>
      <c r="AB4" s="86"/>
      <c r="AC4" s="86"/>
      <c r="AD4" s="86"/>
      <c r="AE4" s="86"/>
      <c r="AF4" s="86"/>
      <c r="AG4" s="86"/>
      <c r="AH4" s="86"/>
      <c r="AI4" s="86"/>
      <c r="AJ4" s="86" t="s">
        <v>34</v>
      </c>
      <c r="AK4" s="86"/>
      <c r="AL4" s="86"/>
      <c r="AM4" s="86"/>
      <c r="AN4" s="86"/>
      <c r="AO4" s="86"/>
      <c r="AP4" s="86"/>
      <c r="AQ4" s="86"/>
      <c r="AR4" s="86"/>
      <c r="AS4" s="86"/>
      <c r="AT4" s="86"/>
      <c r="AU4" s="86" t="s">
        <v>63</v>
      </c>
      <c r="AV4" s="86"/>
      <c r="AW4" s="86"/>
      <c r="AX4" s="86"/>
      <c r="AY4" s="86"/>
      <c r="AZ4" s="86"/>
      <c r="BA4" s="86"/>
      <c r="BB4" s="86"/>
      <c r="BC4" s="86"/>
      <c r="BD4" s="86"/>
      <c r="BE4" s="86"/>
      <c r="BF4" s="86" t="s">
        <v>64</v>
      </c>
      <c r="BG4" s="86"/>
      <c r="BH4" s="86"/>
      <c r="BI4" s="86"/>
      <c r="BJ4" s="86"/>
      <c r="BK4" s="86"/>
      <c r="BL4" s="86"/>
      <c r="BM4" s="86"/>
      <c r="BN4" s="86"/>
      <c r="BO4" s="86"/>
      <c r="BP4" s="86"/>
      <c r="BQ4" s="86" t="s">
        <v>57</v>
      </c>
      <c r="BR4" s="86"/>
      <c r="BS4" s="86"/>
      <c r="BT4" s="86"/>
      <c r="BU4" s="86"/>
      <c r="BV4" s="86"/>
      <c r="BW4" s="86"/>
      <c r="BX4" s="86"/>
      <c r="BY4" s="86"/>
      <c r="BZ4" s="86"/>
      <c r="CA4" s="86"/>
      <c r="CB4" s="86" t="s">
        <v>65</v>
      </c>
      <c r="CC4" s="86"/>
      <c r="CD4" s="86"/>
      <c r="CE4" s="86"/>
      <c r="CF4" s="86"/>
      <c r="CG4" s="86"/>
      <c r="CH4" s="86"/>
      <c r="CI4" s="86"/>
      <c r="CJ4" s="86"/>
      <c r="CK4" s="86"/>
      <c r="CL4" s="86"/>
      <c r="CM4" s="86" t="s">
        <v>66</v>
      </c>
      <c r="CN4" s="86"/>
      <c r="CO4" s="86"/>
      <c r="CP4" s="86"/>
      <c r="CQ4" s="86"/>
      <c r="CR4" s="86"/>
      <c r="CS4" s="86"/>
      <c r="CT4" s="86"/>
      <c r="CU4" s="86"/>
      <c r="CV4" s="86"/>
      <c r="CW4" s="86"/>
      <c r="CX4" s="86" t="s">
        <v>29</v>
      </c>
      <c r="CY4" s="86"/>
      <c r="CZ4" s="86"/>
      <c r="DA4" s="86"/>
      <c r="DB4" s="86"/>
      <c r="DC4" s="86"/>
      <c r="DD4" s="86"/>
      <c r="DE4" s="86"/>
      <c r="DF4" s="86"/>
      <c r="DG4" s="86"/>
      <c r="DH4" s="86"/>
      <c r="DI4" s="86" t="s">
        <v>38</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5">
      <c r="A5" s="66" t="s">
        <v>69</v>
      </c>
      <c r="B5" s="70"/>
      <c r="C5" s="70"/>
      <c r="D5" s="70"/>
      <c r="E5" s="70"/>
      <c r="F5" s="70"/>
      <c r="G5" s="70"/>
      <c r="H5" s="76" t="s">
        <v>70</v>
      </c>
      <c r="I5" s="76" t="s">
        <v>71</v>
      </c>
      <c r="J5" s="76" t="s">
        <v>72</v>
      </c>
      <c r="K5" s="76" t="s">
        <v>73</v>
      </c>
      <c r="L5" s="76" t="s">
        <v>74</v>
      </c>
      <c r="M5" s="76" t="s">
        <v>11</v>
      </c>
      <c r="N5" s="76" t="s">
        <v>75</v>
      </c>
      <c r="O5" s="76" t="s">
        <v>76</v>
      </c>
      <c r="P5" s="76" t="s">
        <v>77</v>
      </c>
      <c r="Q5" s="76" t="s">
        <v>78</v>
      </c>
      <c r="R5" s="76" t="s">
        <v>79</v>
      </c>
      <c r="S5" s="76" t="s">
        <v>55</v>
      </c>
      <c r="T5" s="76" t="s">
        <v>80</v>
      </c>
      <c r="U5" s="76" t="s">
        <v>81</v>
      </c>
      <c r="V5" s="76" t="s">
        <v>82</v>
      </c>
      <c r="W5" s="76" t="s">
        <v>83</v>
      </c>
      <c r="X5" s="76" t="s">
        <v>84</v>
      </c>
      <c r="Y5" s="76" t="s">
        <v>32</v>
      </c>
      <c r="Z5" s="76" t="s">
        <v>85</v>
      </c>
      <c r="AA5" s="76" t="s">
        <v>86</v>
      </c>
      <c r="AB5" s="76" t="s">
        <v>87</v>
      </c>
      <c r="AC5" s="76" t="s">
        <v>88</v>
      </c>
      <c r="AD5" s="76" t="s">
        <v>89</v>
      </c>
      <c r="AE5" s="76" t="s">
        <v>90</v>
      </c>
      <c r="AF5" s="76" t="s">
        <v>91</v>
      </c>
      <c r="AG5" s="76" t="s">
        <v>92</v>
      </c>
      <c r="AH5" s="76" t="s">
        <v>93</v>
      </c>
      <c r="AI5" s="76" t="s">
        <v>3</v>
      </c>
      <c r="AJ5" s="76" t="s">
        <v>32</v>
      </c>
      <c r="AK5" s="76" t="s">
        <v>85</v>
      </c>
      <c r="AL5" s="76" t="s">
        <v>86</v>
      </c>
      <c r="AM5" s="76" t="s">
        <v>87</v>
      </c>
      <c r="AN5" s="76" t="s">
        <v>88</v>
      </c>
      <c r="AO5" s="76" t="s">
        <v>89</v>
      </c>
      <c r="AP5" s="76" t="s">
        <v>90</v>
      </c>
      <c r="AQ5" s="76" t="s">
        <v>91</v>
      </c>
      <c r="AR5" s="76" t="s">
        <v>92</v>
      </c>
      <c r="AS5" s="76" t="s">
        <v>93</v>
      </c>
      <c r="AT5" s="76" t="s">
        <v>94</v>
      </c>
      <c r="AU5" s="76" t="s">
        <v>32</v>
      </c>
      <c r="AV5" s="76" t="s">
        <v>85</v>
      </c>
      <c r="AW5" s="76" t="s">
        <v>86</v>
      </c>
      <c r="AX5" s="76" t="s">
        <v>87</v>
      </c>
      <c r="AY5" s="76" t="s">
        <v>88</v>
      </c>
      <c r="AZ5" s="76" t="s">
        <v>89</v>
      </c>
      <c r="BA5" s="76" t="s">
        <v>90</v>
      </c>
      <c r="BB5" s="76" t="s">
        <v>91</v>
      </c>
      <c r="BC5" s="76" t="s">
        <v>92</v>
      </c>
      <c r="BD5" s="76" t="s">
        <v>93</v>
      </c>
      <c r="BE5" s="76" t="s">
        <v>94</v>
      </c>
      <c r="BF5" s="76" t="s">
        <v>32</v>
      </c>
      <c r="BG5" s="76" t="s">
        <v>85</v>
      </c>
      <c r="BH5" s="76" t="s">
        <v>86</v>
      </c>
      <c r="BI5" s="76" t="s">
        <v>87</v>
      </c>
      <c r="BJ5" s="76" t="s">
        <v>88</v>
      </c>
      <c r="BK5" s="76" t="s">
        <v>89</v>
      </c>
      <c r="BL5" s="76" t="s">
        <v>90</v>
      </c>
      <c r="BM5" s="76" t="s">
        <v>91</v>
      </c>
      <c r="BN5" s="76" t="s">
        <v>92</v>
      </c>
      <c r="BO5" s="76" t="s">
        <v>93</v>
      </c>
      <c r="BP5" s="76" t="s">
        <v>94</v>
      </c>
      <c r="BQ5" s="76" t="s">
        <v>32</v>
      </c>
      <c r="BR5" s="76" t="s">
        <v>85</v>
      </c>
      <c r="BS5" s="76" t="s">
        <v>86</v>
      </c>
      <c r="BT5" s="76" t="s">
        <v>87</v>
      </c>
      <c r="BU5" s="76" t="s">
        <v>88</v>
      </c>
      <c r="BV5" s="76" t="s">
        <v>89</v>
      </c>
      <c r="BW5" s="76" t="s">
        <v>90</v>
      </c>
      <c r="BX5" s="76" t="s">
        <v>91</v>
      </c>
      <c r="BY5" s="76" t="s">
        <v>92</v>
      </c>
      <c r="BZ5" s="76" t="s">
        <v>93</v>
      </c>
      <c r="CA5" s="76" t="s">
        <v>94</v>
      </c>
      <c r="CB5" s="76" t="s">
        <v>32</v>
      </c>
      <c r="CC5" s="76" t="s">
        <v>85</v>
      </c>
      <c r="CD5" s="76" t="s">
        <v>86</v>
      </c>
      <c r="CE5" s="76" t="s">
        <v>87</v>
      </c>
      <c r="CF5" s="76" t="s">
        <v>88</v>
      </c>
      <c r="CG5" s="76" t="s">
        <v>89</v>
      </c>
      <c r="CH5" s="76" t="s">
        <v>90</v>
      </c>
      <c r="CI5" s="76" t="s">
        <v>91</v>
      </c>
      <c r="CJ5" s="76" t="s">
        <v>92</v>
      </c>
      <c r="CK5" s="76" t="s">
        <v>93</v>
      </c>
      <c r="CL5" s="76" t="s">
        <v>94</v>
      </c>
      <c r="CM5" s="76" t="s">
        <v>32</v>
      </c>
      <c r="CN5" s="76" t="s">
        <v>85</v>
      </c>
      <c r="CO5" s="76" t="s">
        <v>86</v>
      </c>
      <c r="CP5" s="76" t="s">
        <v>87</v>
      </c>
      <c r="CQ5" s="76" t="s">
        <v>88</v>
      </c>
      <c r="CR5" s="76" t="s">
        <v>89</v>
      </c>
      <c r="CS5" s="76" t="s">
        <v>90</v>
      </c>
      <c r="CT5" s="76" t="s">
        <v>91</v>
      </c>
      <c r="CU5" s="76" t="s">
        <v>92</v>
      </c>
      <c r="CV5" s="76" t="s">
        <v>93</v>
      </c>
      <c r="CW5" s="76" t="s">
        <v>94</v>
      </c>
      <c r="CX5" s="76" t="s">
        <v>32</v>
      </c>
      <c r="CY5" s="76" t="s">
        <v>85</v>
      </c>
      <c r="CZ5" s="76" t="s">
        <v>86</v>
      </c>
      <c r="DA5" s="76" t="s">
        <v>87</v>
      </c>
      <c r="DB5" s="76" t="s">
        <v>88</v>
      </c>
      <c r="DC5" s="76" t="s">
        <v>89</v>
      </c>
      <c r="DD5" s="76" t="s">
        <v>90</v>
      </c>
      <c r="DE5" s="76" t="s">
        <v>91</v>
      </c>
      <c r="DF5" s="76" t="s">
        <v>92</v>
      </c>
      <c r="DG5" s="76" t="s">
        <v>93</v>
      </c>
      <c r="DH5" s="76" t="s">
        <v>94</v>
      </c>
      <c r="DI5" s="76" t="s">
        <v>32</v>
      </c>
      <c r="DJ5" s="76" t="s">
        <v>85</v>
      </c>
      <c r="DK5" s="76" t="s">
        <v>86</v>
      </c>
      <c r="DL5" s="76" t="s">
        <v>87</v>
      </c>
      <c r="DM5" s="76" t="s">
        <v>88</v>
      </c>
      <c r="DN5" s="76" t="s">
        <v>89</v>
      </c>
      <c r="DO5" s="76" t="s">
        <v>90</v>
      </c>
      <c r="DP5" s="76" t="s">
        <v>91</v>
      </c>
      <c r="DQ5" s="76" t="s">
        <v>92</v>
      </c>
      <c r="DR5" s="76" t="s">
        <v>93</v>
      </c>
      <c r="DS5" s="76" t="s">
        <v>94</v>
      </c>
      <c r="DT5" s="76" t="s">
        <v>32</v>
      </c>
      <c r="DU5" s="76" t="s">
        <v>85</v>
      </c>
      <c r="DV5" s="76" t="s">
        <v>86</v>
      </c>
      <c r="DW5" s="76" t="s">
        <v>87</v>
      </c>
      <c r="DX5" s="76" t="s">
        <v>88</v>
      </c>
      <c r="DY5" s="76" t="s">
        <v>89</v>
      </c>
      <c r="DZ5" s="76" t="s">
        <v>90</v>
      </c>
      <c r="EA5" s="76" t="s">
        <v>91</v>
      </c>
      <c r="EB5" s="76" t="s">
        <v>92</v>
      </c>
      <c r="EC5" s="76" t="s">
        <v>93</v>
      </c>
      <c r="ED5" s="76" t="s">
        <v>94</v>
      </c>
      <c r="EE5" s="76" t="s">
        <v>32</v>
      </c>
      <c r="EF5" s="76" t="s">
        <v>85</v>
      </c>
      <c r="EG5" s="76" t="s">
        <v>86</v>
      </c>
      <c r="EH5" s="76" t="s">
        <v>87</v>
      </c>
      <c r="EI5" s="76" t="s">
        <v>88</v>
      </c>
      <c r="EJ5" s="76" t="s">
        <v>89</v>
      </c>
      <c r="EK5" s="76" t="s">
        <v>90</v>
      </c>
      <c r="EL5" s="76" t="s">
        <v>91</v>
      </c>
      <c r="EM5" s="76" t="s">
        <v>92</v>
      </c>
      <c r="EN5" s="76" t="s">
        <v>93</v>
      </c>
      <c r="EO5" s="76" t="s">
        <v>94</v>
      </c>
    </row>
    <row r="6" spans="1:145" s="65" customFormat="1">
      <c r="A6" s="66" t="s">
        <v>95</v>
      </c>
      <c r="B6" s="71">
        <f t="shared" ref="B6:X6" si="1">B7</f>
        <v>2018</v>
      </c>
      <c r="C6" s="71">
        <f t="shared" si="1"/>
        <v>222224</v>
      </c>
      <c r="D6" s="71">
        <f t="shared" si="1"/>
        <v>47</v>
      </c>
      <c r="E6" s="71">
        <f t="shared" si="1"/>
        <v>17</v>
      </c>
      <c r="F6" s="71">
        <f t="shared" si="1"/>
        <v>4</v>
      </c>
      <c r="G6" s="71">
        <f t="shared" si="1"/>
        <v>0</v>
      </c>
      <c r="H6" s="71" t="str">
        <f t="shared" si="1"/>
        <v>静岡県　伊豆市</v>
      </c>
      <c r="I6" s="71" t="str">
        <f t="shared" si="1"/>
        <v>法非適用</v>
      </c>
      <c r="J6" s="71" t="str">
        <f t="shared" si="1"/>
        <v>下水道事業</v>
      </c>
      <c r="K6" s="71" t="str">
        <f t="shared" si="1"/>
        <v>特定環境保全公共下水道</v>
      </c>
      <c r="L6" s="71" t="str">
        <f t="shared" si="1"/>
        <v>D1</v>
      </c>
      <c r="M6" s="71" t="str">
        <f t="shared" si="1"/>
        <v>非設置</v>
      </c>
      <c r="N6" s="79" t="str">
        <f t="shared" si="1"/>
        <v>-</v>
      </c>
      <c r="O6" s="79" t="str">
        <f t="shared" si="1"/>
        <v>該当数値なし</v>
      </c>
      <c r="P6" s="79">
        <f t="shared" si="1"/>
        <v>33.6</v>
      </c>
      <c r="Q6" s="79">
        <f t="shared" si="1"/>
        <v>70.41</v>
      </c>
      <c r="R6" s="79">
        <f t="shared" si="1"/>
        <v>2678</v>
      </c>
      <c r="S6" s="79">
        <f t="shared" si="1"/>
        <v>30952</v>
      </c>
      <c r="T6" s="79">
        <f t="shared" si="1"/>
        <v>363.97</v>
      </c>
      <c r="U6" s="79">
        <f t="shared" si="1"/>
        <v>85.04</v>
      </c>
      <c r="V6" s="79">
        <f t="shared" si="1"/>
        <v>10308</v>
      </c>
      <c r="W6" s="79">
        <f t="shared" si="1"/>
        <v>4.4800000000000004</v>
      </c>
      <c r="X6" s="79">
        <f t="shared" si="1"/>
        <v>2300.89</v>
      </c>
      <c r="Y6" s="87">
        <f t="shared" ref="Y6:AH6" si="2">IF(Y7="",NA(),Y7)</f>
        <v>81.86</v>
      </c>
      <c r="Z6" s="87">
        <f t="shared" si="2"/>
        <v>90.65</v>
      </c>
      <c r="AA6" s="87">
        <f t="shared" si="2"/>
        <v>68.77</v>
      </c>
      <c r="AB6" s="87">
        <f t="shared" si="2"/>
        <v>59.59</v>
      </c>
      <c r="AC6" s="87">
        <f t="shared" si="2"/>
        <v>64.27</v>
      </c>
      <c r="AD6" s="79" t="e">
        <f t="shared" si="2"/>
        <v>#N/A</v>
      </c>
      <c r="AE6" s="79" t="e">
        <f t="shared" si="2"/>
        <v>#N/A</v>
      </c>
      <c r="AF6" s="79" t="e">
        <f t="shared" si="2"/>
        <v>#N/A</v>
      </c>
      <c r="AG6" s="79" t="e">
        <f t="shared" si="2"/>
        <v>#N/A</v>
      </c>
      <c r="AH6" s="79" t="e">
        <f t="shared" si="2"/>
        <v>#N/A</v>
      </c>
      <c r="AI6" s="79" t="str">
        <f>IF(AI7="","",IF(AI7="-","【-】","【"&amp;SUBSTITUTE(TEXT(AI7,"#,##0.00"),"-","△")&amp;"】"))</f>
        <v/>
      </c>
      <c r="AJ6" s="79" t="e">
        <f t="shared" ref="AJ6:AS6" si="3">IF(AJ7="",NA(),AJ7)</f>
        <v>#N/A</v>
      </c>
      <c r="AK6" s="79" t="e">
        <f t="shared" si="3"/>
        <v>#N/A</v>
      </c>
      <c r="AL6" s="79" t="e">
        <f t="shared" si="3"/>
        <v>#N/A</v>
      </c>
      <c r="AM6" s="79" t="e">
        <f t="shared" si="3"/>
        <v>#N/A</v>
      </c>
      <c r="AN6" s="79" t="e">
        <f t="shared" si="3"/>
        <v>#N/A</v>
      </c>
      <c r="AO6" s="79" t="e">
        <f t="shared" si="3"/>
        <v>#N/A</v>
      </c>
      <c r="AP6" s="79" t="e">
        <f t="shared" si="3"/>
        <v>#N/A</v>
      </c>
      <c r="AQ6" s="79" t="e">
        <f t="shared" si="3"/>
        <v>#N/A</v>
      </c>
      <c r="AR6" s="79" t="e">
        <f t="shared" si="3"/>
        <v>#N/A</v>
      </c>
      <c r="AS6" s="79" t="e">
        <f t="shared" si="3"/>
        <v>#N/A</v>
      </c>
      <c r="AT6" s="79" t="str">
        <f>IF(AT7="","",IF(AT7="-","【-】","【"&amp;SUBSTITUTE(TEXT(AT7,"#,##0.00"),"-","△")&amp;"】"))</f>
        <v/>
      </c>
      <c r="AU6" s="79" t="e">
        <f t="shared" ref="AU6:BD6" si="4">IF(AU7="",NA(),AU7)</f>
        <v>#N/A</v>
      </c>
      <c r="AV6" s="79" t="e">
        <f t="shared" si="4"/>
        <v>#N/A</v>
      </c>
      <c r="AW6" s="79" t="e">
        <f t="shared" si="4"/>
        <v>#N/A</v>
      </c>
      <c r="AX6" s="79" t="e">
        <f t="shared" si="4"/>
        <v>#N/A</v>
      </c>
      <c r="AY6" s="79" t="e">
        <f t="shared" si="4"/>
        <v>#N/A</v>
      </c>
      <c r="AZ6" s="79" t="e">
        <f t="shared" si="4"/>
        <v>#N/A</v>
      </c>
      <c r="BA6" s="79" t="e">
        <f t="shared" si="4"/>
        <v>#N/A</v>
      </c>
      <c r="BB6" s="79" t="e">
        <f t="shared" si="4"/>
        <v>#N/A</v>
      </c>
      <c r="BC6" s="79" t="e">
        <f t="shared" si="4"/>
        <v>#N/A</v>
      </c>
      <c r="BD6" s="79" t="e">
        <f t="shared" si="4"/>
        <v>#N/A</v>
      </c>
      <c r="BE6" s="79" t="str">
        <f>IF(BE7="","",IF(BE7="-","【-】","【"&amp;SUBSTITUTE(TEXT(BE7,"#,##0.00"),"-","△")&amp;"】"))</f>
        <v/>
      </c>
      <c r="BF6" s="87">
        <f t="shared" ref="BF6:BO6" si="5">IF(BF7="",NA(),BF7)</f>
        <v>1096.05</v>
      </c>
      <c r="BG6" s="79">
        <f t="shared" si="5"/>
        <v>0</v>
      </c>
      <c r="BH6" s="79">
        <f t="shared" si="5"/>
        <v>0</v>
      </c>
      <c r="BI6" s="79">
        <f t="shared" si="5"/>
        <v>0</v>
      </c>
      <c r="BJ6" s="79">
        <f t="shared" si="5"/>
        <v>0</v>
      </c>
      <c r="BK6" s="87">
        <f t="shared" si="5"/>
        <v>1436</v>
      </c>
      <c r="BL6" s="87">
        <f t="shared" si="5"/>
        <v>1434.89</v>
      </c>
      <c r="BM6" s="87">
        <f t="shared" si="5"/>
        <v>1298.9100000000001</v>
      </c>
      <c r="BN6" s="87">
        <f t="shared" si="5"/>
        <v>1243.71</v>
      </c>
      <c r="BO6" s="87">
        <f t="shared" si="5"/>
        <v>1252.71</v>
      </c>
      <c r="BP6" s="79" t="str">
        <f>IF(BP7="","",IF(BP7="-","【-】","【"&amp;SUBSTITUTE(TEXT(BP7,"#,##0.00"),"-","△")&amp;"】"))</f>
        <v>【1,209.40】</v>
      </c>
      <c r="BQ6" s="87">
        <f t="shared" ref="BQ6:BZ6" si="6">IF(BQ7="",NA(),BQ7)</f>
        <v>36.93</v>
      </c>
      <c r="BR6" s="87">
        <f t="shared" si="6"/>
        <v>36.6</v>
      </c>
      <c r="BS6" s="87">
        <f t="shared" si="6"/>
        <v>37.24</v>
      </c>
      <c r="BT6" s="87">
        <f t="shared" si="6"/>
        <v>52.73</v>
      </c>
      <c r="BU6" s="87">
        <f t="shared" si="6"/>
        <v>64.7</v>
      </c>
      <c r="BV6" s="87">
        <f t="shared" si="6"/>
        <v>66.56</v>
      </c>
      <c r="BW6" s="87">
        <f t="shared" si="6"/>
        <v>66.22</v>
      </c>
      <c r="BX6" s="87">
        <f t="shared" si="6"/>
        <v>69.87</v>
      </c>
      <c r="BY6" s="87">
        <f t="shared" si="6"/>
        <v>74.3</v>
      </c>
      <c r="BZ6" s="87">
        <f t="shared" si="6"/>
        <v>87.03</v>
      </c>
      <c r="CA6" s="79" t="str">
        <f>IF(CA7="","",IF(CA7="-","【-】","【"&amp;SUBSTITUTE(TEXT(CA7,"#,##0.00"),"-","△")&amp;"】"))</f>
        <v>【74.48】</v>
      </c>
      <c r="CB6" s="87">
        <f t="shared" ref="CB6:CK6" si="7">IF(CB7="",NA(),CB7)</f>
        <v>274.55</v>
      </c>
      <c r="CC6" s="87">
        <f t="shared" si="7"/>
        <v>265.48</v>
      </c>
      <c r="CD6" s="87">
        <f t="shared" si="7"/>
        <v>266.77999999999997</v>
      </c>
      <c r="CE6" s="87">
        <f t="shared" si="7"/>
        <v>183.56</v>
      </c>
      <c r="CF6" s="87">
        <f t="shared" si="7"/>
        <v>168.81</v>
      </c>
      <c r="CG6" s="87">
        <f t="shared" si="7"/>
        <v>244.29</v>
      </c>
      <c r="CH6" s="87">
        <f t="shared" si="7"/>
        <v>246.72</v>
      </c>
      <c r="CI6" s="87">
        <f t="shared" si="7"/>
        <v>234.96</v>
      </c>
      <c r="CJ6" s="87">
        <f t="shared" si="7"/>
        <v>221.81</v>
      </c>
      <c r="CK6" s="87">
        <f t="shared" si="7"/>
        <v>177.02</v>
      </c>
      <c r="CL6" s="79" t="str">
        <f>IF(CL7="","",IF(CL7="-","【-】","【"&amp;SUBSTITUTE(TEXT(CL7,"#,##0.00"),"-","△")&amp;"】"))</f>
        <v>【219.46】</v>
      </c>
      <c r="CM6" s="87">
        <f t="shared" ref="CM6:CV6" si="8">IF(CM7="",NA(),CM7)</f>
        <v>67.150000000000006</v>
      </c>
      <c r="CN6" s="87">
        <f t="shared" si="8"/>
        <v>85.01</v>
      </c>
      <c r="CO6" s="87">
        <f t="shared" si="8"/>
        <v>70.77</v>
      </c>
      <c r="CP6" s="87">
        <f t="shared" si="8"/>
        <v>69.59</v>
      </c>
      <c r="CQ6" s="87">
        <f t="shared" si="8"/>
        <v>68.97</v>
      </c>
      <c r="CR6" s="87">
        <f t="shared" si="8"/>
        <v>43.58</v>
      </c>
      <c r="CS6" s="87">
        <f t="shared" si="8"/>
        <v>41.35</v>
      </c>
      <c r="CT6" s="87">
        <f t="shared" si="8"/>
        <v>42.9</v>
      </c>
      <c r="CU6" s="87">
        <f t="shared" si="8"/>
        <v>43.36</v>
      </c>
      <c r="CV6" s="87">
        <f t="shared" si="8"/>
        <v>46.17</v>
      </c>
      <c r="CW6" s="79" t="str">
        <f>IF(CW7="","",IF(CW7="-","【-】","【"&amp;SUBSTITUTE(TEXT(CW7,"#,##0.00"),"-","△")&amp;"】"))</f>
        <v>【42.82】</v>
      </c>
      <c r="CX6" s="87">
        <f t="shared" ref="CX6:DG6" si="9">IF(CX7="",NA(),CX7)</f>
        <v>73.77</v>
      </c>
      <c r="CY6" s="87">
        <f t="shared" si="9"/>
        <v>74.959999999999994</v>
      </c>
      <c r="CZ6" s="87">
        <f t="shared" si="9"/>
        <v>75.16</v>
      </c>
      <c r="DA6" s="87">
        <f t="shared" si="9"/>
        <v>75.489999999999995</v>
      </c>
      <c r="DB6" s="87">
        <f t="shared" si="9"/>
        <v>75.94</v>
      </c>
      <c r="DC6" s="87">
        <f t="shared" si="9"/>
        <v>82.35</v>
      </c>
      <c r="DD6" s="87">
        <f t="shared" si="9"/>
        <v>82.9</v>
      </c>
      <c r="DE6" s="87">
        <f t="shared" si="9"/>
        <v>83.5</v>
      </c>
      <c r="DF6" s="87">
        <f t="shared" si="9"/>
        <v>83.06</v>
      </c>
      <c r="DG6" s="87">
        <f t="shared" si="9"/>
        <v>87.84</v>
      </c>
      <c r="DH6" s="79" t="str">
        <f>IF(DH7="","",IF(DH7="-","【-】","【"&amp;SUBSTITUTE(TEXT(DH7,"#,##0.00"),"-","△")&amp;"】"))</f>
        <v>【83.36】</v>
      </c>
      <c r="DI6" s="79" t="e">
        <f t="shared" ref="DI6:DR6" si="10">IF(DI7="",NA(),DI7)</f>
        <v>#N/A</v>
      </c>
      <c r="DJ6" s="79" t="e">
        <f t="shared" si="10"/>
        <v>#N/A</v>
      </c>
      <c r="DK6" s="79" t="e">
        <f t="shared" si="10"/>
        <v>#N/A</v>
      </c>
      <c r="DL6" s="79" t="e">
        <f t="shared" si="10"/>
        <v>#N/A</v>
      </c>
      <c r="DM6" s="79" t="e">
        <f t="shared" si="10"/>
        <v>#N/A</v>
      </c>
      <c r="DN6" s="79" t="e">
        <f t="shared" si="10"/>
        <v>#N/A</v>
      </c>
      <c r="DO6" s="79" t="e">
        <f t="shared" si="10"/>
        <v>#N/A</v>
      </c>
      <c r="DP6" s="79" t="e">
        <f t="shared" si="10"/>
        <v>#N/A</v>
      </c>
      <c r="DQ6" s="79" t="e">
        <f t="shared" si="10"/>
        <v>#N/A</v>
      </c>
      <c r="DR6" s="79" t="e">
        <f t="shared" si="10"/>
        <v>#N/A</v>
      </c>
      <c r="DS6" s="79" t="str">
        <f>IF(DS7="","",IF(DS7="-","【-】","【"&amp;SUBSTITUTE(TEXT(DS7,"#,##0.00"),"-","△")&amp;"】"))</f>
        <v/>
      </c>
      <c r="DT6" s="79" t="e">
        <f t="shared" ref="DT6:EC6" si="11">IF(DT7="",NA(),DT7)</f>
        <v>#N/A</v>
      </c>
      <c r="DU6" s="79" t="e">
        <f t="shared" si="11"/>
        <v>#N/A</v>
      </c>
      <c r="DV6" s="79" t="e">
        <f t="shared" si="11"/>
        <v>#N/A</v>
      </c>
      <c r="DW6" s="79" t="e">
        <f t="shared" si="11"/>
        <v>#N/A</v>
      </c>
      <c r="DX6" s="79" t="e">
        <f t="shared" si="11"/>
        <v>#N/A</v>
      </c>
      <c r="DY6" s="79" t="e">
        <f t="shared" si="11"/>
        <v>#N/A</v>
      </c>
      <c r="DZ6" s="79" t="e">
        <f t="shared" si="11"/>
        <v>#N/A</v>
      </c>
      <c r="EA6" s="79" t="e">
        <f t="shared" si="11"/>
        <v>#N/A</v>
      </c>
      <c r="EB6" s="79" t="e">
        <f t="shared" si="11"/>
        <v>#N/A</v>
      </c>
      <c r="EC6" s="79" t="e">
        <f t="shared" si="11"/>
        <v>#N/A</v>
      </c>
      <c r="ED6" s="79" t="str">
        <f>IF(ED7="","",IF(ED7="-","【-】","【"&amp;SUBSTITUTE(TEXT(ED7,"#,##0.00"),"-","△")&amp;"】"))</f>
        <v/>
      </c>
      <c r="EE6" s="79">
        <f t="shared" ref="EE6:EN6" si="12">IF(EE7="",NA(),EE7)</f>
        <v>0</v>
      </c>
      <c r="EF6" s="87">
        <f t="shared" si="12"/>
        <v>2.e-002</v>
      </c>
      <c r="EG6" s="87">
        <f t="shared" si="12"/>
        <v>0.53</v>
      </c>
      <c r="EH6" s="87">
        <f t="shared" si="12"/>
        <v>1.e-002</v>
      </c>
      <c r="EI6" s="87">
        <f t="shared" si="12"/>
        <v>0.36</v>
      </c>
      <c r="EJ6" s="87">
        <f t="shared" si="12"/>
        <v>4.e-002</v>
      </c>
      <c r="EK6" s="87">
        <f t="shared" si="12"/>
        <v>7.0000000000000007e-002</v>
      </c>
      <c r="EL6" s="87">
        <f t="shared" si="12"/>
        <v>9.e-002</v>
      </c>
      <c r="EM6" s="87">
        <f t="shared" si="12"/>
        <v>9.e-002</v>
      </c>
      <c r="EN6" s="87">
        <f t="shared" si="12"/>
        <v>6.e-002</v>
      </c>
      <c r="EO6" s="79" t="str">
        <f>IF(EO7="","",IF(EO7="-","【-】","【"&amp;SUBSTITUTE(TEXT(EO7,"#,##0.00"),"-","△")&amp;"】"))</f>
        <v>【0.12】</v>
      </c>
    </row>
    <row r="7" spans="1:145" s="65" customFormat="1">
      <c r="A7" s="66"/>
      <c r="B7" s="72">
        <v>2018</v>
      </c>
      <c r="C7" s="72">
        <v>222224</v>
      </c>
      <c r="D7" s="72">
        <v>47</v>
      </c>
      <c r="E7" s="72">
        <v>17</v>
      </c>
      <c r="F7" s="72">
        <v>4</v>
      </c>
      <c r="G7" s="72">
        <v>0</v>
      </c>
      <c r="H7" s="72" t="s">
        <v>96</v>
      </c>
      <c r="I7" s="72" t="s">
        <v>97</v>
      </c>
      <c r="J7" s="72" t="s">
        <v>98</v>
      </c>
      <c r="K7" s="72" t="s">
        <v>99</v>
      </c>
      <c r="L7" s="72" t="s">
        <v>100</v>
      </c>
      <c r="M7" s="72" t="s">
        <v>101</v>
      </c>
      <c r="N7" s="80" t="s">
        <v>54</v>
      </c>
      <c r="O7" s="80" t="s">
        <v>102</v>
      </c>
      <c r="P7" s="80">
        <v>33.6</v>
      </c>
      <c r="Q7" s="80">
        <v>70.41</v>
      </c>
      <c r="R7" s="80">
        <v>2678</v>
      </c>
      <c r="S7" s="80">
        <v>30952</v>
      </c>
      <c r="T7" s="80">
        <v>363.97</v>
      </c>
      <c r="U7" s="80">
        <v>85.04</v>
      </c>
      <c r="V7" s="80">
        <v>10308</v>
      </c>
      <c r="W7" s="80">
        <v>4.4800000000000004</v>
      </c>
      <c r="X7" s="80">
        <v>2300.89</v>
      </c>
      <c r="Y7" s="80">
        <v>81.86</v>
      </c>
      <c r="Z7" s="80">
        <v>90.65</v>
      </c>
      <c r="AA7" s="80">
        <v>68.77</v>
      </c>
      <c r="AB7" s="80">
        <v>59.59</v>
      </c>
      <c r="AC7" s="80">
        <v>64.27</v>
      </c>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v>1096.05</v>
      </c>
      <c r="BG7" s="80">
        <v>0</v>
      </c>
      <c r="BH7" s="80">
        <v>0</v>
      </c>
      <c r="BI7" s="80">
        <v>0</v>
      </c>
      <c r="BJ7" s="80">
        <v>0</v>
      </c>
      <c r="BK7" s="80">
        <v>1436</v>
      </c>
      <c r="BL7" s="80">
        <v>1434.89</v>
      </c>
      <c r="BM7" s="80">
        <v>1298.9100000000001</v>
      </c>
      <c r="BN7" s="80">
        <v>1243.71</v>
      </c>
      <c r="BO7" s="80">
        <v>1252.71</v>
      </c>
      <c r="BP7" s="80">
        <v>1209.4000000000001</v>
      </c>
      <c r="BQ7" s="80">
        <v>36.93</v>
      </c>
      <c r="BR7" s="80">
        <v>36.6</v>
      </c>
      <c r="BS7" s="80">
        <v>37.24</v>
      </c>
      <c r="BT7" s="80">
        <v>52.73</v>
      </c>
      <c r="BU7" s="80">
        <v>64.7</v>
      </c>
      <c r="BV7" s="80">
        <v>66.56</v>
      </c>
      <c r="BW7" s="80">
        <v>66.22</v>
      </c>
      <c r="BX7" s="80">
        <v>69.87</v>
      </c>
      <c r="BY7" s="80">
        <v>74.3</v>
      </c>
      <c r="BZ7" s="80">
        <v>87.03</v>
      </c>
      <c r="CA7" s="80">
        <v>74.48</v>
      </c>
      <c r="CB7" s="80">
        <v>274.55</v>
      </c>
      <c r="CC7" s="80">
        <v>265.48</v>
      </c>
      <c r="CD7" s="80">
        <v>266.77999999999997</v>
      </c>
      <c r="CE7" s="80">
        <v>183.56</v>
      </c>
      <c r="CF7" s="80">
        <v>168.81</v>
      </c>
      <c r="CG7" s="80">
        <v>244.29</v>
      </c>
      <c r="CH7" s="80">
        <v>246.72</v>
      </c>
      <c r="CI7" s="80">
        <v>234.96</v>
      </c>
      <c r="CJ7" s="80">
        <v>221.81</v>
      </c>
      <c r="CK7" s="80">
        <v>177.02</v>
      </c>
      <c r="CL7" s="80">
        <v>219.46</v>
      </c>
      <c r="CM7" s="80">
        <v>67.150000000000006</v>
      </c>
      <c r="CN7" s="80">
        <v>85.01</v>
      </c>
      <c r="CO7" s="80">
        <v>70.77</v>
      </c>
      <c r="CP7" s="80">
        <v>69.59</v>
      </c>
      <c r="CQ7" s="80">
        <v>68.97</v>
      </c>
      <c r="CR7" s="80">
        <v>43.58</v>
      </c>
      <c r="CS7" s="80">
        <v>41.35</v>
      </c>
      <c r="CT7" s="80">
        <v>42.9</v>
      </c>
      <c r="CU7" s="80">
        <v>43.36</v>
      </c>
      <c r="CV7" s="80">
        <v>46.17</v>
      </c>
      <c r="CW7" s="80">
        <v>42.82</v>
      </c>
      <c r="CX7" s="80">
        <v>73.77</v>
      </c>
      <c r="CY7" s="80">
        <v>74.959999999999994</v>
      </c>
      <c r="CZ7" s="80">
        <v>75.16</v>
      </c>
      <c r="DA7" s="80">
        <v>75.489999999999995</v>
      </c>
      <c r="DB7" s="80">
        <v>75.94</v>
      </c>
      <c r="DC7" s="80">
        <v>82.35</v>
      </c>
      <c r="DD7" s="80">
        <v>82.9</v>
      </c>
      <c r="DE7" s="80">
        <v>83.5</v>
      </c>
      <c r="DF7" s="80">
        <v>83.06</v>
      </c>
      <c r="DG7" s="80">
        <v>87.84</v>
      </c>
      <c r="DH7" s="80">
        <v>83.36</v>
      </c>
      <c r="DI7" s="80"/>
      <c r="DJ7" s="80"/>
      <c r="DK7" s="80"/>
      <c r="DL7" s="80"/>
      <c r="DM7" s="80"/>
      <c r="DN7" s="80"/>
      <c r="DO7" s="80"/>
      <c r="DP7" s="80"/>
      <c r="DQ7" s="80"/>
      <c r="DR7" s="80"/>
      <c r="DS7" s="80"/>
      <c r="DT7" s="80"/>
      <c r="DU7" s="80"/>
      <c r="DV7" s="80"/>
      <c r="DW7" s="80"/>
      <c r="DX7" s="80"/>
      <c r="DY7" s="80"/>
      <c r="DZ7" s="80"/>
      <c r="EA7" s="80"/>
      <c r="EB7" s="80"/>
      <c r="EC7" s="80"/>
      <c r="ED7" s="80"/>
      <c r="EE7" s="80">
        <v>0</v>
      </c>
      <c r="EF7" s="80">
        <v>2.e-002</v>
      </c>
      <c r="EG7" s="80">
        <v>0.53</v>
      </c>
      <c r="EH7" s="80">
        <v>1.e-002</v>
      </c>
      <c r="EI7" s="80">
        <v>0.36</v>
      </c>
      <c r="EJ7" s="80">
        <v>4.e-002</v>
      </c>
      <c r="EK7" s="80">
        <v>7.0000000000000007e-002</v>
      </c>
      <c r="EL7" s="80">
        <v>9.e-002</v>
      </c>
      <c r="EM7" s="80">
        <v>9.e-002</v>
      </c>
      <c r="EN7" s="80">
        <v>6.e-002</v>
      </c>
      <c r="EO7" s="80">
        <v>0.12</v>
      </c>
    </row>
    <row r="8" spans="1:145">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row>
    <row r="9" spans="1:145">
      <c r="A9" s="67"/>
      <c r="B9" s="67" t="s">
        <v>103</v>
      </c>
      <c r="C9" s="67" t="s">
        <v>104</v>
      </c>
      <c r="D9" s="67" t="s">
        <v>105</v>
      </c>
      <c r="E9" s="67" t="s">
        <v>106</v>
      </c>
      <c r="F9" s="67" t="s">
        <v>107</v>
      </c>
      <c r="R9" s="81"/>
      <c r="Y9" s="81"/>
      <c r="Z9" s="81"/>
      <c r="AA9" s="81"/>
      <c r="AB9" s="81"/>
      <c r="AC9" s="81"/>
      <c r="AD9" s="81"/>
      <c r="AE9" s="81"/>
      <c r="AF9" s="81"/>
      <c r="AG9" s="81"/>
      <c r="AI9" s="81"/>
      <c r="AJ9" s="81"/>
      <c r="AK9" s="81"/>
      <c r="AL9" s="81"/>
      <c r="AM9" s="81"/>
      <c r="AN9" s="81"/>
      <c r="AO9" s="81"/>
      <c r="AP9" s="81"/>
      <c r="AQ9" s="81"/>
      <c r="AR9" s="81"/>
      <c r="AT9" s="81"/>
      <c r="AU9" s="81"/>
      <c r="AV9" s="81"/>
      <c r="AW9" s="81"/>
      <c r="AX9" s="81"/>
      <c r="AY9" s="81"/>
      <c r="AZ9" s="81"/>
      <c r="BA9" s="81"/>
      <c r="BB9" s="81"/>
      <c r="BC9" s="81"/>
      <c r="BE9" s="81"/>
      <c r="BF9" s="81"/>
      <c r="BG9" s="81"/>
      <c r="BH9" s="81"/>
      <c r="BI9" s="81"/>
      <c r="BJ9" s="81"/>
      <c r="BK9" s="81"/>
      <c r="BL9" s="81"/>
      <c r="BM9" s="81"/>
      <c r="BN9" s="81"/>
      <c r="BP9" s="81"/>
      <c r="BQ9" s="81"/>
      <c r="BR9" s="81"/>
      <c r="BS9" s="81"/>
      <c r="BT9" s="81"/>
      <c r="BU9" s="81"/>
      <c r="BV9" s="81"/>
      <c r="BW9" s="81"/>
      <c r="BX9" s="81"/>
      <c r="BY9" s="81"/>
      <c r="CA9" s="81"/>
      <c r="CB9" s="81"/>
      <c r="CC9" s="81"/>
      <c r="CD9" s="81"/>
      <c r="CE9" s="81"/>
      <c r="CF9" s="81"/>
      <c r="CG9" s="81"/>
      <c r="CH9" s="81"/>
      <c r="CI9" s="81"/>
      <c r="CJ9" s="81"/>
      <c r="CL9" s="81"/>
      <c r="CM9" s="81"/>
      <c r="CN9" s="81"/>
      <c r="CO9" s="81"/>
      <c r="CP9" s="81"/>
      <c r="CQ9" s="81"/>
      <c r="CR9" s="81"/>
      <c r="CS9" s="81"/>
      <c r="CT9" s="81"/>
      <c r="CU9" s="81"/>
      <c r="CW9" s="81"/>
      <c r="CX9" s="81"/>
      <c r="CY9" s="81"/>
      <c r="CZ9" s="81"/>
      <c r="DA9" s="81"/>
      <c r="DB9" s="81"/>
      <c r="DC9" s="81"/>
      <c r="DD9" s="81"/>
      <c r="DE9" s="81"/>
      <c r="DF9" s="81"/>
      <c r="DH9" s="81"/>
      <c r="DI9" s="81"/>
      <c r="DJ9" s="81"/>
      <c r="DK9" s="81"/>
      <c r="DL9" s="81"/>
      <c r="DM9" s="81"/>
      <c r="DN9" s="81"/>
      <c r="DO9" s="81"/>
      <c r="DP9" s="81"/>
      <c r="DQ9" s="81"/>
      <c r="DS9" s="81"/>
      <c r="DT9" s="81"/>
      <c r="DU9" s="81"/>
      <c r="DV9" s="81"/>
      <c r="DW9" s="81"/>
      <c r="DX9" s="81"/>
      <c r="DY9" s="81"/>
      <c r="DZ9" s="81"/>
      <c r="EA9" s="81"/>
      <c r="EB9" s="81"/>
      <c r="ED9" s="81"/>
      <c r="EE9" s="81"/>
      <c r="EF9" s="81"/>
      <c r="EG9" s="81"/>
      <c r="EH9" s="81"/>
      <c r="EI9" s="81"/>
      <c r="EJ9" s="81"/>
      <c r="EK9" s="81"/>
      <c r="EL9" s="81"/>
      <c r="EM9" s="81"/>
    </row>
    <row r="10" spans="1:145">
      <c r="A10" s="67" t="s">
        <v>53</v>
      </c>
      <c r="B10" s="73">
        <f>DATEVALUE($B$6-4&amp;"年1月1日")</f>
        <v>41640</v>
      </c>
      <c r="C10" s="73">
        <f>DATEVALUE($B$6-3&amp;"年1月1日")</f>
        <v>42005</v>
      </c>
      <c r="D10" s="73">
        <f>DATEVALUE($B$6-2&amp;"年1月1日")</f>
        <v>42370</v>
      </c>
      <c r="E10" s="73">
        <f>DATEVALUE($B$6-1&amp;"年1月1日")</f>
        <v>42736</v>
      </c>
      <c r="F10" s="73">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dcterms:created xsi:type="dcterms:W3CDTF">2019-12-05T05:12:46Z</dcterms:created>
  <dcterms:modified xsi:type="dcterms:W3CDTF">2020-02-19T08:14:58Z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2020-02-19T08:14:58Z</vt:filetime>
  </property>
</Properties>
</file>