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F3cx9DvroCEplAWYI6e1Org03zmQfJNyUXLfsF70cwiOPhHsIA0dOc1A1p7VxtsdcqCklYkl0DUNxfhMt+GhQ==" workbookSaltValue="tKGg4Upwa+buWHGJe0hebQ==" workbookSpinCount="100000"/>
  <bookViews>
    <workbookView xWindow="4125" yWindow="1215"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<sst xmlns:r="http://schemas.openxmlformats.org/officeDocument/2006/relationships" xmlns="http://schemas.openxmlformats.org/spreadsheetml/2006/main" count="111" uniqueCount="111">
  <si>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</si>
  <si>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</si>
  <si>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</si>
  <si>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</si>
  <si>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</si>
  <si>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</si>
  <si>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</si>
  <si>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</si>
  <si>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</si>
  <si>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</si>
  <si>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</si>
  <si>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</si>
  <si>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</si>
  <si>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</si>
  <si>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</si>
  <si>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</si>
  <si>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</si>
  <si>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</si>
  <si>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</si>
  <si>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</si>
  <si>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</si>
  <si>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</si>
  <si>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</si>
  <si>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</si>
  <si>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</si>
  <si>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</si>
  <si>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</si>
  <si>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</si>
  <si>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</si>
  <si>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</si>
  <si>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</si>
  <si>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</si>
  <si>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</si>
  <si>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</si>
  <si>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</si>
  <si>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</si>
  <si>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</si>
  <si>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</si>
  <si>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</si>
  <si>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</si>
  <si>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</si>
  <si>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</si>
  <si>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</si>
  <si>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</si>
  <si>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</si>
  <si>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</si>
  <si>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</si>
  <si>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</si>
  <si>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</si>
  <si>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</si>
  <si>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</si>
  <si>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</si>
  <si>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</si>
  <si>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</si>
  <si>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</si>
  <si>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</si>
  <si>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</si>
  <si>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</si>
  <si>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</si>
  <si>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</si>
  <si>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</si>
  <si>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</si>
  <si>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</si>
  <si>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</si>
  <si>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</si>
  <si>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</si>
  <si>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</si>
  <si>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</si>
  <si>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</si>
  <si>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</si>
  <si>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</si>
  <si>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</si>
  <si>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</si>
  <si>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</si>
  <si>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</si>
  <si>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</si>
  <si>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</si>
  <si>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</si>
  <si>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</si>
  <si>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</si>
  <si>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</si>
  <si>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</si>
  <si>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</si>
  <si>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</si>
  <si>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</si>
  <si>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</si>
  <si>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</si>
  <si>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</si>
  <si>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</si>
  <si>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</si>
  <si>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</si>
  <si>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</si>
  <si>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</si>
  <si>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</si>
  <si>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</si>
  <si>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</si>
  <si>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伊豆市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</si>
  <si>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</si>
  <si>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</si>
  <si>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</si>
  <si>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</si>
  <si>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</si>
  <si>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</si>
  <si>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</si>
  <si>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</si>
  <si>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</si>
  <si>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</si>
  <si>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</si>
  <si>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処理場については不具合が確認された場合は修繕を行っている。H30から４処理場の機能診断を行い、計画的な更新等を検討していく
管渠についてはカメラ調査を実施しており、傷み等が確認された場合は修繕を行っている。
③管渠改善率は0となっているが、次年度以降計画的に修繕を行っていく予定。</t>
  </si>
  <si>
    <t>接続率は高いものの、人口減少により有収水量の低下が見込まれる。
H31から公営企業化し、R2から経営戦略の策定に取り組んでいく。今後、中長期的なビジョンを踏まえた経営が必要。また、ストックマネジメント計画を策定し、計画的に更新を行っていく。</t>
  </si>
  <si>
    <r>
      <t>当該事業の処理区はそれぞれ処理場を有する5処理区となっており、面整備は全て完了済み。H22年度の借入以来、新規の借入れが無いため、企業債残高は減少傾向。現在、当該処理区の内1処理区（加殿処理区）の公共下水道編入に向けて作業を行っている。
①の収益的収支比率は</t>
    </r>
    <r>
      <rPr>
        <sz val="11"/>
        <color auto="1"/>
        <rFont val="ＭＳ ゴシック"/>
      </rPr>
      <t>費用に対し、料金収入が少ないため、100％を下回ってる状況。H29に比べて増となっており、地方債償還金及び維持管理費の減が主な要因である。⑦施設利用率や⑧水洗化率は比較的高い割合となっているが、⑤の経費回収率は類似団体の平均値を大きく下回っている。また、総収益の内訳、使用料約38％、一般会計繰入金約62％となっており、適正な使用料の確保が喫緊の課題。早期の経営戦略の策定に努め、中長期的なビジョンを踏まえた経営が必要。
④の企業債残高対事業規模比率は一般会計繰入金を反映させたため当該値が0となっている。</t>
    </r>
    <rPh sb="174" eb="177">
      <t>チホウサイ</t>
    </rPh>
    <rPh sb="177" eb="180">
      <t>ショウカンキン</t>
    </rPh>
    <rPh sb="180" eb="181">
      <t>オヨ</t>
    </rPh>
    <rPh sb="182" eb="184">
      <t>イジ</t>
    </rPh>
    <rPh sb="184" eb="187">
      <t>カンリヒ</t>
    </rPh>
    <rPh sb="190" eb="191">
      <t>オモ</t>
    </rPh>
    <rPh sb="192" eb="194">
      <t>ヨウイン</t>
    </rPh>
    <rPh sb="305" eb="307">
      <t>ソウキ</t>
    </rPh>
    <rPh sb="308" eb="310">
      <t>ケイエイ</t>
    </rPh>
    <rPh sb="310" eb="312">
      <t>センリャク</t>
    </rPh>
    <rPh sb="313" eb="315">
      <t>サクテイ</t>
    </rPh>
    <rPh sb="316" eb="317">
      <t>ツト</t>
    </rPh>
    <rPh sb="319" eb="323">
      <t>チュウチョウキテキ</t>
    </rPh>
    <rPh sb="329" eb="330">
      <t>フ</t>
    </rPh>
    <rPh sb="333" eb="335">
      <t>ケイエイ</t>
    </rPh>
    <rPh sb="336" eb="338">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</si>
</sst>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formatCode="#,##0.00;&quot;△&quot;#,##0.00;&quot;-&quot;">
                  <c:v>0.16</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2.e-002</c:v>
                </c:pt>
                <c:pt idx="1">
                  <c:v>1.e-002</c:v>
                </c:pt>
                <c:pt idx="2">
                  <c:v>2.0499999999999998</c:v>
                </c:pt>
                <c:pt idx="3">
                  <c:v>1.e-002</c:v>
                </c:pt>
                <c:pt idx="4">
                  <c:v>4.e-002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91.88</c:v>
                </c:pt>
                <c:pt idx="1">
                  <c:v>78.88</c:v>
                </c:pt>
                <c:pt idx="2">
                  <c:v>89.62</c:v>
                </c:pt>
                <c:pt idx="3">
                  <c:v>63.54</c:v>
                </c:pt>
                <c:pt idx="4">
                  <c:v>65.81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601.98</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1044.8</c:v>
                </c:pt>
                <c:pt idx="1">
                  <c:v>1081.8</c:v>
                </c:pt>
                <c:pt idx="2">
                  <c:v>974.93</c:v>
                </c:pt>
                <c:pt idx="3">
                  <c:v>855.8</c:v>
                </c:pt>
                <c:pt idx="4">
                  <c:v>654.91999999999996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33.43</c:v>
                </c:pt>
                <c:pt idx="1">
                  <c:v>31.76</c:v>
                </c:pt>
                <c:pt idx="2">
                  <c:v>36</c:v>
                </c:pt>
                <c:pt idx="3">
                  <c:v>44.7</c:v>
                </c:pt>
                <c:pt idx="4">
                  <c:v>54.95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50.82</c:v>
                </c:pt>
                <c:pt idx="1">
                  <c:v>52.19</c:v>
                </c:pt>
                <c:pt idx="2">
                  <c:v>55.32</c:v>
                </c:pt>
                <c:pt idx="3">
                  <c:v>59.8</c:v>
                </c:pt>
                <c:pt idx="4">
                  <c:v>65.39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300.39999999999998</c:v>
                </c:pt>
                <c:pt idx="1">
                  <c:v>318.27</c:v>
                </c:pt>
                <c:pt idx="2">
                  <c:v>295.81</c:v>
                </c:pt>
                <c:pt idx="3">
                  <c:v>240.98</c:v>
                </c:pt>
                <c:pt idx="4">
                  <c:v>206.74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300.52</c:v>
                </c:pt>
                <c:pt idx="1">
                  <c:v>296.14</c:v>
                </c:pt>
                <c:pt idx="2">
                  <c:v>283.17</c:v>
                </c:pt>
                <c:pt idx="3">
                  <c:v>263.76</c:v>
                </c:pt>
                <c:pt idx="4">
                  <c:v>230.88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60.58</c:v>
                </c:pt>
                <c:pt idx="1">
                  <c:v>61.33</c:v>
                </c:pt>
                <c:pt idx="2">
                  <c:v>64.97</c:v>
                </c:pt>
                <c:pt idx="3">
                  <c:v>66</c:v>
                </c:pt>
                <c:pt idx="4">
                  <c:v>63.6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53.24</c:v>
                </c:pt>
                <c:pt idx="1">
                  <c:v>52.31</c:v>
                </c:pt>
                <c:pt idx="2">
                  <c:v>60.65</c:v>
                </c:pt>
                <c:pt idx="3">
                  <c:v>51.75</c:v>
                </c:pt>
                <c:pt idx="4">
                  <c:v>56.72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93.91</c:v>
                </c:pt>
                <c:pt idx="1">
                  <c:v>94.44</c:v>
                </c:pt>
                <c:pt idx="2">
                  <c:v>94.61</c:v>
                </c:pt>
                <c:pt idx="3">
                  <c:v>94.88</c:v>
                </c:pt>
                <c:pt idx="4">
                  <c:v>94.98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84.07</c:v>
                </c:pt>
                <c:pt idx="1">
                  <c:v>84.32</c:v>
                </c:pt>
                <c:pt idx="2">
                  <c:v>84.58</c:v>
                </c:pt>
                <c:pt idx="3">
                  <c:v>84.84</c:v>
                </c:pt>
                <c:pt idx="4">
                  <c:v>90.04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30952</v>
      </c>
      <c r="AM8" s="22"/>
      <c r="AN8" s="22"/>
      <c r="AO8" s="22"/>
      <c r="AP8" s="22"/>
      <c r="AQ8" s="22"/>
      <c r="AR8" s="22"/>
      <c r="AS8" s="22"/>
      <c r="AT8" s="7">
        <f>データ!T6</f>
        <v>363.97</v>
      </c>
      <c r="AU8" s="7"/>
      <c r="AV8" s="7"/>
      <c r="AW8" s="7"/>
      <c r="AX8" s="7"/>
      <c r="AY8" s="7"/>
      <c r="AZ8" s="7"/>
      <c r="BA8" s="7"/>
      <c r="BB8" s="7">
        <f>データ!U6</f>
        <v>85.04</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7.99</v>
      </c>
      <c r="Q10" s="7"/>
      <c r="R10" s="7"/>
      <c r="S10" s="7"/>
      <c r="T10" s="7"/>
      <c r="U10" s="7"/>
      <c r="V10" s="7"/>
      <c r="W10" s="7">
        <f>データ!Q6</f>
        <v>72.03</v>
      </c>
      <c r="X10" s="7"/>
      <c r="Y10" s="7"/>
      <c r="Z10" s="7"/>
      <c r="AA10" s="7"/>
      <c r="AB10" s="7"/>
      <c r="AC10" s="7"/>
      <c r="AD10" s="22">
        <f>データ!R6</f>
        <v>2678</v>
      </c>
      <c r="AE10" s="22"/>
      <c r="AF10" s="22"/>
      <c r="AG10" s="22"/>
      <c r="AH10" s="22"/>
      <c r="AI10" s="22"/>
      <c r="AJ10" s="22"/>
      <c r="AK10" s="2"/>
      <c r="AL10" s="22">
        <f>データ!V6</f>
        <v>2450</v>
      </c>
      <c r="AM10" s="22"/>
      <c r="AN10" s="22"/>
      <c r="AO10" s="22"/>
      <c r="AP10" s="22"/>
      <c r="AQ10" s="22"/>
      <c r="AR10" s="22"/>
      <c r="AS10" s="22"/>
      <c r="AT10" s="7">
        <f>データ!W6</f>
        <v>1.39</v>
      </c>
      <c r="AU10" s="7"/>
      <c r="AV10" s="7"/>
      <c r="AW10" s="7"/>
      <c r="AX10" s="7"/>
      <c r="AY10" s="7"/>
      <c r="AZ10" s="7"/>
      <c r="BA10" s="7"/>
      <c r="BB10" s="7">
        <f>データ!X6</f>
        <v>1762.59</v>
      </c>
      <c r="BC10" s="7"/>
      <c r="BD10" s="7"/>
      <c r="BE10" s="7"/>
      <c r="BF10" s="7"/>
      <c r="BG10" s="7"/>
      <c r="BH10" s="7"/>
      <c r="BI10" s="7"/>
      <c r="BJ10" s="2"/>
      <c r="BK10" s="2"/>
      <c r="BL10" s="30" t="s">
        <v>13</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【747.76】</v>
      </c>
      <c r="I86" s="12" t="str">
        <f>データ!CA6</f>
        <v>【59.51】</v>
      </c>
      <c r="J86" s="12" t="str">
        <f>データ!CL6</f>
        <v>【261.46】</v>
      </c>
      <c r="K86" s="12" t="str">
        <f>データ!CW6</f>
        <v>【52.23】</v>
      </c>
      <c r="L86" s="12" t="str">
        <f>データ!DH6</f>
        <v>【85.82】</v>
      </c>
      <c r="M86" s="12" t="s">
        <v>54</v>
      </c>
      <c r="N86" s="12" t="s">
        <v>54</v>
      </c>
      <c r="O86" s="12" t="str">
        <f>データ!EO6</f>
        <v>【0.02】</v>
      </c>
    </row>
  </sheetData>
  <sheetProtection algorithmName="SHA-512" hashValue="RRNc388ICmFxKH4rErXmF1erRhHHXhhXIP9BudWt9ZXY3GUXwgGgpdcZxozzyVldiX0cADXt1F86eocExy6jyg==" saltValue="i9wHsFP0P8T1CrTZGIjGI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60</v>
      </c>
      <c r="B3" s="68" t="s">
        <v>53</v>
      </c>
      <c r="C3" s="68" t="s">
        <v>41</v>
      </c>
      <c r="D3" s="68" t="s">
        <v>18</v>
      </c>
      <c r="E3" s="68" t="s">
        <v>35</v>
      </c>
      <c r="F3" s="68" t="s">
        <v>48</v>
      </c>
      <c r="G3" s="68" t="s">
        <v>62</v>
      </c>
      <c r="H3" s="74" t="s">
        <v>7</v>
      </c>
      <c r="I3" s="77"/>
      <c r="J3" s="77"/>
      <c r="K3" s="77"/>
      <c r="L3" s="77"/>
      <c r="M3" s="77"/>
      <c r="N3" s="77"/>
      <c r="O3" s="77"/>
      <c r="P3" s="77"/>
      <c r="Q3" s="77"/>
      <c r="R3" s="77"/>
      <c r="S3" s="77"/>
      <c r="T3" s="77"/>
      <c r="U3" s="77"/>
      <c r="V3" s="77"/>
      <c r="W3" s="77"/>
      <c r="X3" s="82"/>
      <c r="Y3" s="85" t="s">
        <v>30</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42</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59</v>
      </c>
      <c r="B4" s="69"/>
      <c r="C4" s="69"/>
      <c r="D4" s="69"/>
      <c r="E4" s="69"/>
      <c r="F4" s="69"/>
      <c r="G4" s="69"/>
      <c r="H4" s="75"/>
      <c r="I4" s="78"/>
      <c r="J4" s="78"/>
      <c r="K4" s="78"/>
      <c r="L4" s="78"/>
      <c r="M4" s="78"/>
      <c r="N4" s="78"/>
      <c r="O4" s="78"/>
      <c r="P4" s="78"/>
      <c r="Q4" s="78"/>
      <c r="R4" s="78"/>
      <c r="S4" s="78"/>
      <c r="T4" s="78"/>
      <c r="U4" s="78"/>
      <c r="V4" s="78"/>
      <c r="W4" s="78"/>
      <c r="X4" s="83"/>
      <c r="Y4" s="86" t="s">
        <v>61</v>
      </c>
      <c r="Z4" s="86"/>
      <c r="AA4" s="86"/>
      <c r="AB4" s="86"/>
      <c r="AC4" s="86"/>
      <c r="AD4" s="86"/>
      <c r="AE4" s="86"/>
      <c r="AF4" s="86"/>
      <c r="AG4" s="86"/>
      <c r="AH4" s="86"/>
      <c r="AI4" s="86"/>
      <c r="AJ4" s="86" t="s">
        <v>34</v>
      </c>
      <c r="AK4" s="86"/>
      <c r="AL4" s="86"/>
      <c r="AM4" s="86"/>
      <c r="AN4" s="86"/>
      <c r="AO4" s="86"/>
      <c r="AP4" s="86"/>
      <c r="AQ4" s="86"/>
      <c r="AR4" s="86"/>
      <c r="AS4" s="86"/>
      <c r="AT4" s="86"/>
      <c r="AU4" s="86" t="s">
        <v>63</v>
      </c>
      <c r="AV4" s="86"/>
      <c r="AW4" s="86"/>
      <c r="AX4" s="86"/>
      <c r="AY4" s="86"/>
      <c r="AZ4" s="86"/>
      <c r="BA4" s="86"/>
      <c r="BB4" s="86"/>
      <c r="BC4" s="86"/>
      <c r="BD4" s="86"/>
      <c r="BE4" s="86"/>
      <c r="BF4" s="86" t="s">
        <v>64</v>
      </c>
      <c r="BG4" s="86"/>
      <c r="BH4" s="86"/>
      <c r="BI4" s="86"/>
      <c r="BJ4" s="86"/>
      <c r="BK4" s="86"/>
      <c r="BL4" s="86"/>
      <c r="BM4" s="86"/>
      <c r="BN4" s="86"/>
      <c r="BO4" s="86"/>
      <c r="BP4" s="86"/>
      <c r="BQ4" s="86" t="s">
        <v>57</v>
      </c>
      <c r="BR4" s="86"/>
      <c r="BS4" s="86"/>
      <c r="BT4" s="86"/>
      <c r="BU4" s="86"/>
      <c r="BV4" s="86"/>
      <c r="BW4" s="86"/>
      <c r="BX4" s="86"/>
      <c r="BY4" s="86"/>
      <c r="BZ4" s="86"/>
      <c r="CA4" s="86"/>
      <c r="CB4" s="86" t="s">
        <v>65</v>
      </c>
      <c r="CC4" s="86"/>
      <c r="CD4" s="86"/>
      <c r="CE4" s="86"/>
      <c r="CF4" s="86"/>
      <c r="CG4" s="86"/>
      <c r="CH4" s="86"/>
      <c r="CI4" s="86"/>
      <c r="CJ4" s="86"/>
      <c r="CK4" s="86"/>
      <c r="CL4" s="86"/>
      <c r="CM4" s="86" t="s">
        <v>66</v>
      </c>
      <c r="CN4" s="86"/>
      <c r="CO4" s="86"/>
      <c r="CP4" s="86"/>
      <c r="CQ4" s="86"/>
      <c r="CR4" s="86"/>
      <c r="CS4" s="86"/>
      <c r="CT4" s="86"/>
      <c r="CU4" s="86"/>
      <c r="CV4" s="86"/>
      <c r="CW4" s="86"/>
      <c r="CX4" s="86" t="s">
        <v>29</v>
      </c>
      <c r="CY4" s="86"/>
      <c r="CZ4" s="86"/>
      <c r="DA4" s="86"/>
      <c r="DB4" s="86"/>
      <c r="DC4" s="86"/>
      <c r="DD4" s="86"/>
      <c r="DE4" s="86"/>
      <c r="DF4" s="86"/>
      <c r="DG4" s="86"/>
      <c r="DH4" s="86"/>
      <c r="DI4" s="86" t="s">
        <v>38</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5">
      <c r="A5" s="66" t="s">
        <v>69</v>
      </c>
      <c r="B5" s="70"/>
      <c r="C5" s="70"/>
      <c r="D5" s="70"/>
      <c r="E5" s="70"/>
      <c r="F5" s="70"/>
      <c r="G5" s="70"/>
      <c r="H5" s="76" t="s">
        <v>70</v>
      </c>
      <c r="I5" s="76" t="s">
        <v>71</v>
      </c>
      <c r="J5" s="76" t="s">
        <v>72</v>
      </c>
      <c r="K5" s="76" t="s">
        <v>73</v>
      </c>
      <c r="L5" s="76" t="s">
        <v>74</v>
      </c>
      <c r="M5" s="76" t="s">
        <v>11</v>
      </c>
      <c r="N5" s="76" t="s">
        <v>75</v>
      </c>
      <c r="O5" s="76" t="s">
        <v>76</v>
      </c>
      <c r="P5" s="76" t="s">
        <v>77</v>
      </c>
      <c r="Q5" s="76" t="s">
        <v>78</v>
      </c>
      <c r="R5" s="76" t="s">
        <v>79</v>
      </c>
      <c r="S5" s="76" t="s">
        <v>55</v>
      </c>
      <c r="T5" s="76" t="s">
        <v>80</v>
      </c>
      <c r="U5" s="76" t="s">
        <v>81</v>
      </c>
      <c r="V5" s="76" t="s">
        <v>82</v>
      </c>
      <c r="W5" s="76" t="s">
        <v>83</v>
      </c>
      <c r="X5" s="76" t="s">
        <v>84</v>
      </c>
      <c r="Y5" s="76" t="s">
        <v>32</v>
      </c>
      <c r="Z5" s="76" t="s">
        <v>85</v>
      </c>
      <c r="AA5" s="76" t="s">
        <v>86</v>
      </c>
      <c r="AB5" s="76" t="s">
        <v>87</v>
      </c>
      <c r="AC5" s="76" t="s">
        <v>88</v>
      </c>
      <c r="AD5" s="76" t="s">
        <v>89</v>
      </c>
      <c r="AE5" s="76" t="s">
        <v>90</v>
      </c>
      <c r="AF5" s="76" t="s">
        <v>91</v>
      </c>
      <c r="AG5" s="76" t="s">
        <v>92</v>
      </c>
      <c r="AH5" s="76" t="s">
        <v>93</v>
      </c>
      <c r="AI5" s="76" t="s">
        <v>3</v>
      </c>
      <c r="AJ5" s="76" t="s">
        <v>32</v>
      </c>
      <c r="AK5" s="76" t="s">
        <v>85</v>
      </c>
      <c r="AL5" s="76" t="s">
        <v>86</v>
      </c>
      <c r="AM5" s="76" t="s">
        <v>87</v>
      </c>
      <c r="AN5" s="76" t="s">
        <v>88</v>
      </c>
      <c r="AO5" s="76" t="s">
        <v>89</v>
      </c>
      <c r="AP5" s="76" t="s">
        <v>90</v>
      </c>
      <c r="AQ5" s="76" t="s">
        <v>91</v>
      </c>
      <c r="AR5" s="76" t="s">
        <v>92</v>
      </c>
      <c r="AS5" s="76" t="s">
        <v>93</v>
      </c>
      <c r="AT5" s="76" t="s">
        <v>94</v>
      </c>
      <c r="AU5" s="76" t="s">
        <v>32</v>
      </c>
      <c r="AV5" s="76" t="s">
        <v>85</v>
      </c>
      <c r="AW5" s="76" t="s">
        <v>86</v>
      </c>
      <c r="AX5" s="76" t="s">
        <v>87</v>
      </c>
      <c r="AY5" s="76" t="s">
        <v>88</v>
      </c>
      <c r="AZ5" s="76" t="s">
        <v>89</v>
      </c>
      <c r="BA5" s="76" t="s">
        <v>90</v>
      </c>
      <c r="BB5" s="76" t="s">
        <v>91</v>
      </c>
      <c r="BC5" s="76" t="s">
        <v>92</v>
      </c>
      <c r="BD5" s="76" t="s">
        <v>93</v>
      </c>
      <c r="BE5" s="76" t="s">
        <v>94</v>
      </c>
      <c r="BF5" s="76" t="s">
        <v>32</v>
      </c>
      <c r="BG5" s="76" t="s">
        <v>85</v>
      </c>
      <c r="BH5" s="76" t="s">
        <v>86</v>
      </c>
      <c r="BI5" s="76" t="s">
        <v>87</v>
      </c>
      <c r="BJ5" s="76" t="s">
        <v>88</v>
      </c>
      <c r="BK5" s="76" t="s">
        <v>89</v>
      </c>
      <c r="BL5" s="76" t="s">
        <v>90</v>
      </c>
      <c r="BM5" s="76" t="s">
        <v>91</v>
      </c>
      <c r="BN5" s="76" t="s">
        <v>92</v>
      </c>
      <c r="BO5" s="76" t="s">
        <v>93</v>
      </c>
      <c r="BP5" s="76" t="s">
        <v>94</v>
      </c>
      <c r="BQ5" s="76" t="s">
        <v>32</v>
      </c>
      <c r="BR5" s="76" t="s">
        <v>85</v>
      </c>
      <c r="BS5" s="76" t="s">
        <v>86</v>
      </c>
      <c r="BT5" s="76" t="s">
        <v>87</v>
      </c>
      <c r="BU5" s="76" t="s">
        <v>88</v>
      </c>
      <c r="BV5" s="76" t="s">
        <v>89</v>
      </c>
      <c r="BW5" s="76" t="s">
        <v>90</v>
      </c>
      <c r="BX5" s="76" t="s">
        <v>91</v>
      </c>
      <c r="BY5" s="76" t="s">
        <v>92</v>
      </c>
      <c r="BZ5" s="76" t="s">
        <v>93</v>
      </c>
      <c r="CA5" s="76" t="s">
        <v>94</v>
      </c>
      <c r="CB5" s="76" t="s">
        <v>32</v>
      </c>
      <c r="CC5" s="76" t="s">
        <v>85</v>
      </c>
      <c r="CD5" s="76" t="s">
        <v>86</v>
      </c>
      <c r="CE5" s="76" t="s">
        <v>87</v>
      </c>
      <c r="CF5" s="76" t="s">
        <v>88</v>
      </c>
      <c r="CG5" s="76" t="s">
        <v>89</v>
      </c>
      <c r="CH5" s="76" t="s">
        <v>90</v>
      </c>
      <c r="CI5" s="76" t="s">
        <v>91</v>
      </c>
      <c r="CJ5" s="76" t="s">
        <v>92</v>
      </c>
      <c r="CK5" s="76" t="s">
        <v>93</v>
      </c>
      <c r="CL5" s="76" t="s">
        <v>94</v>
      </c>
      <c r="CM5" s="76" t="s">
        <v>32</v>
      </c>
      <c r="CN5" s="76" t="s">
        <v>85</v>
      </c>
      <c r="CO5" s="76" t="s">
        <v>86</v>
      </c>
      <c r="CP5" s="76" t="s">
        <v>87</v>
      </c>
      <c r="CQ5" s="76" t="s">
        <v>88</v>
      </c>
      <c r="CR5" s="76" t="s">
        <v>89</v>
      </c>
      <c r="CS5" s="76" t="s">
        <v>90</v>
      </c>
      <c r="CT5" s="76" t="s">
        <v>91</v>
      </c>
      <c r="CU5" s="76" t="s">
        <v>92</v>
      </c>
      <c r="CV5" s="76" t="s">
        <v>93</v>
      </c>
      <c r="CW5" s="76" t="s">
        <v>94</v>
      </c>
      <c r="CX5" s="76" t="s">
        <v>32</v>
      </c>
      <c r="CY5" s="76" t="s">
        <v>85</v>
      </c>
      <c r="CZ5" s="76" t="s">
        <v>86</v>
      </c>
      <c r="DA5" s="76" t="s">
        <v>87</v>
      </c>
      <c r="DB5" s="76" t="s">
        <v>88</v>
      </c>
      <c r="DC5" s="76" t="s">
        <v>89</v>
      </c>
      <c r="DD5" s="76" t="s">
        <v>90</v>
      </c>
      <c r="DE5" s="76" t="s">
        <v>91</v>
      </c>
      <c r="DF5" s="76" t="s">
        <v>92</v>
      </c>
      <c r="DG5" s="76" t="s">
        <v>93</v>
      </c>
      <c r="DH5" s="76" t="s">
        <v>94</v>
      </c>
      <c r="DI5" s="76" t="s">
        <v>32</v>
      </c>
      <c r="DJ5" s="76" t="s">
        <v>85</v>
      </c>
      <c r="DK5" s="76" t="s">
        <v>86</v>
      </c>
      <c r="DL5" s="76" t="s">
        <v>87</v>
      </c>
      <c r="DM5" s="76" t="s">
        <v>88</v>
      </c>
      <c r="DN5" s="76" t="s">
        <v>89</v>
      </c>
      <c r="DO5" s="76" t="s">
        <v>90</v>
      </c>
      <c r="DP5" s="76" t="s">
        <v>91</v>
      </c>
      <c r="DQ5" s="76" t="s">
        <v>92</v>
      </c>
      <c r="DR5" s="76" t="s">
        <v>93</v>
      </c>
      <c r="DS5" s="76" t="s">
        <v>94</v>
      </c>
      <c r="DT5" s="76" t="s">
        <v>32</v>
      </c>
      <c r="DU5" s="76" t="s">
        <v>85</v>
      </c>
      <c r="DV5" s="76" t="s">
        <v>86</v>
      </c>
      <c r="DW5" s="76" t="s">
        <v>87</v>
      </c>
      <c r="DX5" s="76" t="s">
        <v>88</v>
      </c>
      <c r="DY5" s="76" t="s">
        <v>89</v>
      </c>
      <c r="DZ5" s="76" t="s">
        <v>90</v>
      </c>
      <c r="EA5" s="76" t="s">
        <v>91</v>
      </c>
      <c r="EB5" s="76" t="s">
        <v>92</v>
      </c>
      <c r="EC5" s="76" t="s">
        <v>93</v>
      </c>
      <c r="ED5" s="76" t="s">
        <v>94</v>
      </c>
      <c r="EE5" s="76" t="s">
        <v>32</v>
      </c>
      <c r="EF5" s="76" t="s">
        <v>85</v>
      </c>
      <c r="EG5" s="76" t="s">
        <v>86</v>
      </c>
      <c r="EH5" s="76" t="s">
        <v>87</v>
      </c>
      <c r="EI5" s="76" t="s">
        <v>88</v>
      </c>
      <c r="EJ5" s="76" t="s">
        <v>89</v>
      </c>
      <c r="EK5" s="76" t="s">
        <v>90</v>
      </c>
      <c r="EL5" s="76" t="s">
        <v>91</v>
      </c>
      <c r="EM5" s="76" t="s">
        <v>92</v>
      </c>
      <c r="EN5" s="76" t="s">
        <v>93</v>
      </c>
      <c r="EO5" s="76" t="s">
        <v>94</v>
      </c>
    </row>
    <row r="6" spans="1:145" s="65" customFormat="1">
      <c r="A6" s="66" t="s">
        <v>95</v>
      </c>
      <c r="B6" s="71">
        <f t="shared" ref="B6:X6" si="1">B7</f>
        <v>2018</v>
      </c>
      <c r="C6" s="71">
        <f t="shared" si="1"/>
        <v>222224</v>
      </c>
      <c r="D6" s="71">
        <f t="shared" si="1"/>
        <v>47</v>
      </c>
      <c r="E6" s="71">
        <f t="shared" si="1"/>
        <v>17</v>
      </c>
      <c r="F6" s="71">
        <f t="shared" si="1"/>
        <v>5</v>
      </c>
      <c r="G6" s="71">
        <f t="shared" si="1"/>
        <v>0</v>
      </c>
      <c r="H6" s="71" t="str">
        <f t="shared" si="1"/>
        <v>静岡県　伊豆市</v>
      </c>
      <c r="I6" s="71" t="str">
        <f t="shared" si="1"/>
        <v>法非適用</v>
      </c>
      <c r="J6" s="71" t="str">
        <f t="shared" si="1"/>
        <v>下水道事業</v>
      </c>
      <c r="K6" s="71" t="str">
        <f t="shared" si="1"/>
        <v>農業集落排水</v>
      </c>
      <c r="L6" s="71" t="str">
        <f t="shared" si="1"/>
        <v>F1</v>
      </c>
      <c r="M6" s="71" t="str">
        <f t="shared" si="1"/>
        <v>非設置</v>
      </c>
      <c r="N6" s="79" t="str">
        <f t="shared" si="1"/>
        <v>-</v>
      </c>
      <c r="O6" s="79" t="str">
        <f t="shared" si="1"/>
        <v>該当数値なし</v>
      </c>
      <c r="P6" s="79">
        <f t="shared" si="1"/>
        <v>7.99</v>
      </c>
      <c r="Q6" s="79">
        <f t="shared" si="1"/>
        <v>72.03</v>
      </c>
      <c r="R6" s="79">
        <f t="shared" si="1"/>
        <v>2678</v>
      </c>
      <c r="S6" s="79">
        <f t="shared" si="1"/>
        <v>30952</v>
      </c>
      <c r="T6" s="79">
        <f t="shared" si="1"/>
        <v>363.97</v>
      </c>
      <c r="U6" s="79">
        <f t="shared" si="1"/>
        <v>85.04</v>
      </c>
      <c r="V6" s="79">
        <f t="shared" si="1"/>
        <v>2450</v>
      </c>
      <c r="W6" s="79">
        <f t="shared" si="1"/>
        <v>1.39</v>
      </c>
      <c r="X6" s="79">
        <f t="shared" si="1"/>
        <v>1762.59</v>
      </c>
      <c r="Y6" s="87">
        <f t="shared" ref="Y6:AH6" si="2">IF(Y7="",NA(),Y7)</f>
        <v>91.88</v>
      </c>
      <c r="Z6" s="87">
        <f t="shared" si="2"/>
        <v>78.88</v>
      </c>
      <c r="AA6" s="87">
        <f t="shared" si="2"/>
        <v>89.62</v>
      </c>
      <c r="AB6" s="87">
        <f t="shared" si="2"/>
        <v>63.54</v>
      </c>
      <c r="AC6" s="87">
        <f t="shared" si="2"/>
        <v>65.81</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601.98</v>
      </c>
      <c r="BG6" s="79">
        <f t="shared" si="5"/>
        <v>0</v>
      </c>
      <c r="BH6" s="79">
        <f t="shared" si="5"/>
        <v>0</v>
      </c>
      <c r="BI6" s="79">
        <f t="shared" si="5"/>
        <v>0</v>
      </c>
      <c r="BJ6" s="79">
        <f t="shared" si="5"/>
        <v>0</v>
      </c>
      <c r="BK6" s="87">
        <f t="shared" si="5"/>
        <v>1044.8</v>
      </c>
      <c r="BL6" s="87">
        <f t="shared" si="5"/>
        <v>1081.8</v>
      </c>
      <c r="BM6" s="87">
        <f t="shared" si="5"/>
        <v>974.93</v>
      </c>
      <c r="BN6" s="87">
        <f t="shared" si="5"/>
        <v>855.8</v>
      </c>
      <c r="BO6" s="87">
        <f t="shared" si="5"/>
        <v>654.91999999999996</v>
      </c>
      <c r="BP6" s="79" t="str">
        <f>IF(BP7="","",IF(BP7="-","【-】","【"&amp;SUBSTITUTE(TEXT(BP7,"#,##0.00"),"-","△")&amp;"】"))</f>
        <v>【747.76】</v>
      </c>
      <c r="BQ6" s="87">
        <f t="shared" ref="BQ6:BZ6" si="6">IF(BQ7="",NA(),BQ7)</f>
        <v>33.43</v>
      </c>
      <c r="BR6" s="87">
        <f t="shared" si="6"/>
        <v>31.76</v>
      </c>
      <c r="BS6" s="87">
        <f t="shared" si="6"/>
        <v>36</v>
      </c>
      <c r="BT6" s="87">
        <f t="shared" si="6"/>
        <v>44.7</v>
      </c>
      <c r="BU6" s="87">
        <f t="shared" si="6"/>
        <v>54.95</v>
      </c>
      <c r="BV6" s="87">
        <f t="shared" si="6"/>
        <v>50.82</v>
      </c>
      <c r="BW6" s="87">
        <f t="shared" si="6"/>
        <v>52.19</v>
      </c>
      <c r="BX6" s="87">
        <f t="shared" si="6"/>
        <v>55.32</v>
      </c>
      <c r="BY6" s="87">
        <f t="shared" si="6"/>
        <v>59.8</v>
      </c>
      <c r="BZ6" s="87">
        <f t="shared" si="6"/>
        <v>65.39</v>
      </c>
      <c r="CA6" s="79" t="str">
        <f>IF(CA7="","",IF(CA7="-","【-】","【"&amp;SUBSTITUTE(TEXT(CA7,"#,##0.00"),"-","△")&amp;"】"))</f>
        <v>【59.51】</v>
      </c>
      <c r="CB6" s="87">
        <f t="shared" ref="CB6:CK6" si="7">IF(CB7="",NA(),CB7)</f>
        <v>300.39999999999998</v>
      </c>
      <c r="CC6" s="87">
        <f t="shared" si="7"/>
        <v>318.27</v>
      </c>
      <c r="CD6" s="87">
        <f t="shared" si="7"/>
        <v>295.81</v>
      </c>
      <c r="CE6" s="87">
        <f t="shared" si="7"/>
        <v>240.98</v>
      </c>
      <c r="CF6" s="87">
        <f t="shared" si="7"/>
        <v>206.74</v>
      </c>
      <c r="CG6" s="87">
        <f t="shared" si="7"/>
        <v>300.52</v>
      </c>
      <c r="CH6" s="87">
        <f t="shared" si="7"/>
        <v>296.14</v>
      </c>
      <c r="CI6" s="87">
        <f t="shared" si="7"/>
        <v>283.17</v>
      </c>
      <c r="CJ6" s="87">
        <f t="shared" si="7"/>
        <v>263.76</v>
      </c>
      <c r="CK6" s="87">
        <f t="shared" si="7"/>
        <v>230.88</v>
      </c>
      <c r="CL6" s="79" t="str">
        <f>IF(CL7="","",IF(CL7="-","【-】","【"&amp;SUBSTITUTE(TEXT(CL7,"#,##0.00"),"-","△")&amp;"】"))</f>
        <v>【261.46】</v>
      </c>
      <c r="CM6" s="87">
        <f t="shared" ref="CM6:CV6" si="8">IF(CM7="",NA(),CM7)</f>
        <v>60.58</v>
      </c>
      <c r="CN6" s="87">
        <f t="shared" si="8"/>
        <v>61.33</v>
      </c>
      <c r="CO6" s="87">
        <f t="shared" si="8"/>
        <v>64.97</v>
      </c>
      <c r="CP6" s="87">
        <f t="shared" si="8"/>
        <v>66</v>
      </c>
      <c r="CQ6" s="87">
        <f t="shared" si="8"/>
        <v>63.6</v>
      </c>
      <c r="CR6" s="87">
        <f t="shared" si="8"/>
        <v>53.24</v>
      </c>
      <c r="CS6" s="87">
        <f t="shared" si="8"/>
        <v>52.31</v>
      </c>
      <c r="CT6" s="87">
        <f t="shared" si="8"/>
        <v>60.65</v>
      </c>
      <c r="CU6" s="87">
        <f t="shared" si="8"/>
        <v>51.75</v>
      </c>
      <c r="CV6" s="87">
        <f t="shared" si="8"/>
        <v>56.72</v>
      </c>
      <c r="CW6" s="79" t="str">
        <f>IF(CW7="","",IF(CW7="-","【-】","【"&amp;SUBSTITUTE(TEXT(CW7,"#,##0.00"),"-","△")&amp;"】"))</f>
        <v>【52.23】</v>
      </c>
      <c r="CX6" s="87">
        <f t="shared" ref="CX6:DG6" si="9">IF(CX7="",NA(),CX7)</f>
        <v>93.91</v>
      </c>
      <c r="CY6" s="87">
        <f t="shared" si="9"/>
        <v>94.44</v>
      </c>
      <c r="CZ6" s="87">
        <f t="shared" si="9"/>
        <v>94.61</v>
      </c>
      <c r="DA6" s="87">
        <f t="shared" si="9"/>
        <v>94.88</v>
      </c>
      <c r="DB6" s="87">
        <f t="shared" si="9"/>
        <v>94.98</v>
      </c>
      <c r="DC6" s="87">
        <f t="shared" si="9"/>
        <v>84.07</v>
      </c>
      <c r="DD6" s="87">
        <f t="shared" si="9"/>
        <v>84.32</v>
      </c>
      <c r="DE6" s="87">
        <f t="shared" si="9"/>
        <v>84.58</v>
      </c>
      <c r="DF6" s="87">
        <f t="shared" si="9"/>
        <v>84.84</v>
      </c>
      <c r="DG6" s="87">
        <f t="shared" si="9"/>
        <v>90.04</v>
      </c>
      <c r="DH6" s="79" t="str">
        <f>IF(DH7="","",IF(DH7="-","【-】","【"&amp;SUBSTITUTE(TEXT(DH7,"#,##0.00"),"-","△")&amp;"】"))</f>
        <v>【85.82】</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87">
        <f t="shared" si="12"/>
        <v>0.16</v>
      </c>
      <c r="EG6" s="79">
        <f t="shared" si="12"/>
        <v>0</v>
      </c>
      <c r="EH6" s="79">
        <f t="shared" si="12"/>
        <v>0</v>
      </c>
      <c r="EI6" s="79">
        <f t="shared" si="12"/>
        <v>0</v>
      </c>
      <c r="EJ6" s="87">
        <f t="shared" si="12"/>
        <v>2.e-002</v>
      </c>
      <c r="EK6" s="87">
        <f t="shared" si="12"/>
        <v>1.e-002</v>
      </c>
      <c r="EL6" s="87">
        <f t="shared" si="12"/>
        <v>2.0499999999999998</v>
      </c>
      <c r="EM6" s="87">
        <f t="shared" si="12"/>
        <v>1.e-002</v>
      </c>
      <c r="EN6" s="87">
        <f t="shared" si="12"/>
        <v>4.e-002</v>
      </c>
      <c r="EO6" s="79" t="str">
        <f>IF(EO7="","",IF(EO7="-","【-】","【"&amp;SUBSTITUTE(TEXT(EO7,"#,##0.00"),"-","△")&amp;"】"))</f>
        <v>【0.02】</v>
      </c>
    </row>
    <row r="7" spans="1:145" s="65" customFormat="1">
      <c r="A7" s="66"/>
      <c r="B7" s="72">
        <v>2018</v>
      </c>
      <c r="C7" s="72">
        <v>222224</v>
      </c>
      <c r="D7" s="72">
        <v>47</v>
      </c>
      <c r="E7" s="72">
        <v>17</v>
      </c>
      <c r="F7" s="72">
        <v>5</v>
      </c>
      <c r="G7" s="72">
        <v>0</v>
      </c>
      <c r="H7" s="72" t="s">
        <v>96</v>
      </c>
      <c r="I7" s="72" t="s">
        <v>97</v>
      </c>
      <c r="J7" s="72" t="s">
        <v>98</v>
      </c>
      <c r="K7" s="72" t="s">
        <v>99</v>
      </c>
      <c r="L7" s="72" t="s">
        <v>100</v>
      </c>
      <c r="M7" s="72" t="s">
        <v>101</v>
      </c>
      <c r="N7" s="80" t="s">
        <v>54</v>
      </c>
      <c r="O7" s="80" t="s">
        <v>102</v>
      </c>
      <c r="P7" s="80">
        <v>7.99</v>
      </c>
      <c r="Q7" s="80">
        <v>72.03</v>
      </c>
      <c r="R7" s="80">
        <v>2678</v>
      </c>
      <c r="S7" s="80">
        <v>30952</v>
      </c>
      <c r="T7" s="80">
        <v>363.97</v>
      </c>
      <c r="U7" s="80">
        <v>85.04</v>
      </c>
      <c r="V7" s="80">
        <v>2450</v>
      </c>
      <c r="W7" s="80">
        <v>1.39</v>
      </c>
      <c r="X7" s="80">
        <v>1762.59</v>
      </c>
      <c r="Y7" s="80">
        <v>91.88</v>
      </c>
      <c r="Z7" s="80">
        <v>78.88</v>
      </c>
      <c r="AA7" s="80">
        <v>89.62</v>
      </c>
      <c r="AB7" s="80">
        <v>63.54</v>
      </c>
      <c r="AC7" s="80">
        <v>65.81</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601.98</v>
      </c>
      <c r="BG7" s="80">
        <v>0</v>
      </c>
      <c r="BH7" s="80">
        <v>0</v>
      </c>
      <c r="BI7" s="80">
        <v>0</v>
      </c>
      <c r="BJ7" s="80">
        <v>0</v>
      </c>
      <c r="BK7" s="80">
        <v>1044.8</v>
      </c>
      <c r="BL7" s="80">
        <v>1081.8</v>
      </c>
      <c r="BM7" s="80">
        <v>974.93</v>
      </c>
      <c r="BN7" s="80">
        <v>855.8</v>
      </c>
      <c r="BO7" s="80">
        <v>654.91999999999996</v>
      </c>
      <c r="BP7" s="80">
        <v>747.76</v>
      </c>
      <c r="BQ7" s="80">
        <v>33.43</v>
      </c>
      <c r="BR7" s="80">
        <v>31.76</v>
      </c>
      <c r="BS7" s="80">
        <v>36</v>
      </c>
      <c r="BT7" s="80">
        <v>44.7</v>
      </c>
      <c r="BU7" s="80">
        <v>54.95</v>
      </c>
      <c r="BV7" s="80">
        <v>50.82</v>
      </c>
      <c r="BW7" s="80">
        <v>52.19</v>
      </c>
      <c r="BX7" s="80">
        <v>55.32</v>
      </c>
      <c r="BY7" s="80">
        <v>59.8</v>
      </c>
      <c r="BZ7" s="80">
        <v>65.39</v>
      </c>
      <c r="CA7" s="80">
        <v>59.51</v>
      </c>
      <c r="CB7" s="80">
        <v>300.39999999999998</v>
      </c>
      <c r="CC7" s="80">
        <v>318.27</v>
      </c>
      <c r="CD7" s="80">
        <v>295.81</v>
      </c>
      <c r="CE7" s="80">
        <v>240.98</v>
      </c>
      <c r="CF7" s="80">
        <v>206.74</v>
      </c>
      <c r="CG7" s="80">
        <v>300.52</v>
      </c>
      <c r="CH7" s="80">
        <v>296.14</v>
      </c>
      <c r="CI7" s="80">
        <v>283.17</v>
      </c>
      <c r="CJ7" s="80">
        <v>263.76</v>
      </c>
      <c r="CK7" s="80">
        <v>230.88</v>
      </c>
      <c r="CL7" s="80">
        <v>261.45999999999998</v>
      </c>
      <c r="CM7" s="80">
        <v>60.58</v>
      </c>
      <c r="CN7" s="80">
        <v>61.33</v>
      </c>
      <c r="CO7" s="80">
        <v>64.97</v>
      </c>
      <c r="CP7" s="80">
        <v>66</v>
      </c>
      <c r="CQ7" s="80">
        <v>63.6</v>
      </c>
      <c r="CR7" s="80">
        <v>53.24</v>
      </c>
      <c r="CS7" s="80">
        <v>52.31</v>
      </c>
      <c r="CT7" s="80">
        <v>60.65</v>
      </c>
      <c r="CU7" s="80">
        <v>51.75</v>
      </c>
      <c r="CV7" s="80">
        <v>56.72</v>
      </c>
      <c r="CW7" s="80">
        <v>52.23</v>
      </c>
      <c r="CX7" s="80">
        <v>93.91</v>
      </c>
      <c r="CY7" s="80">
        <v>94.44</v>
      </c>
      <c r="CZ7" s="80">
        <v>94.61</v>
      </c>
      <c r="DA7" s="80">
        <v>94.88</v>
      </c>
      <c r="DB7" s="80">
        <v>94.98</v>
      </c>
      <c r="DC7" s="80">
        <v>84.07</v>
      </c>
      <c r="DD7" s="80">
        <v>84.32</v>
      </c>
      <c r="DE7" s="80">
        <v>84.58</v>
      </c>
      <c r="DF7" s="80">
        <v>84.84</v>
      </c>
      <c r="DG7" s="80">
        <v>90.04</v>
      </c>
      <c r="DH7" s="80">
        <v>85.82</v>
      </c>
      <c r="DI7" s="80"/>
      <c r="DJ7" s="80"/>
      <c r="DK7" s="80"/>
      <c r="DL7" s="80"/>
      <c r="DM7" s="80"/>
      <c r="DN7" s="80"/>
      <c r="DO7" s="80"/>
      <c r="DP7" s="80"/>
      <c r="DQ7" s="80"/>
      <c r="DR7" s="80"/>
      <c r="DS7" s="80"/>
      <c r="DT7" s="80"/>
      <c r="DU7" s="80"/>
      <c r="DV7" s="80"/>
      <c r="DW7" s="80"/>
      <c r="DX7" s="80"/>
      <c r="DY7" s="80"/>
      <c r="DZ7" s="80"/>
      <c r="EA7" s="80"/>
      <c r="EB7" s="80"/>
      <c r="EC7" s="80"/>
      <c r="ED7" s="80"/>
      <c r="EE7" s="80">
        <v>0</v>
      </c>
      <c r="EF7" s="80">
        <v>0.16</v>
      </c>
      <c r="EG7" s="80">
        <v>0</v>
      </c>
      <c r="EH7" s="80">
        <v>0</v>
      </c>
      <c r="EI7" s="80">
        <v>0</v>
      </c>
      <c r="EJ7" s="80">
        <v>2.e-002</v>
      </c>
      <c r="EK7" s="80">
        <v>1.e-002</v>
      </c>
      <c r="EL7" s="80">
        <v>2.0499999999999998</v>
      </c>
      <c r="EM7" s="80">
        <v>1.e-002</v>
      </c>
      <c r="EN7" s="80">
        <v>4.e-002</v>
      </c>
      <c r="EO7" s="80">
        <v>2.e-002</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2019-12-05T05:20:21Z</dcterms:created>
  <dcterms:modified xsi:type="dcterms:W3CDTF">2020-02-19T08:15:14Z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2020-02-19T08:15:14Z</vt:filetime>
  </property>
</Properties>
</file>