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上下水道総務課行き　★★★★★★★★!!\10_総務グループ\(水)経営比較分析表\H30\"/>
    </mc:Choice>
  </mc:AlternateContent>
  <workbookProtection workbookAlgorithmName="SHA-512" workbookHashValue="/p9sgivtyhN1EhP7tgAFVh6H/uIVO7CktBf+LSJMlHNt60OPSVdQ9UEqIQHO+5azI1ks3JwPYP3CVXiMPHk8Cg==" workbookSaltValue="QaJoFujqSBt+UuH3heJ4KQ==" workbookSpinCount="100000" lockStructure="1"/>
  <bookViews>
    <workbookView xWindow="0" yWindow="0" windowWidth="15345" windowHeight="4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<sst xmlns="http://schemas.openxmlformats.org/spreadsheetml/2006/main" count="220" uniqueCount="108">
  <si>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</si>
  <si>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</si>
  <si>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</si>
  <si>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</si>
  <si>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</si>
  <si>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</si>
  <si>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</si>
  <si>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</si>
  <si>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</si>
  <si>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</si>
  <si>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</si>
  <si>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</si>
  <si>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</si>
  <si>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</si>
  <si>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</si>
  <si>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</si>
  <si>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</si>
  <si>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</si>
  <si>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</si>
  <si>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</si>
  <si>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</si>
  <si>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</si>
  <si>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</si>
  <si>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</si>
  <si>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</si>
  <si>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</si>
  <si>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</si>
  <si>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</si>
  <si>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</si>
  <si>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</si>
  <si>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</si>
  <si>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</si>
  <si>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</si>
  <si>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</si>
  <si>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</si>
  <si>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</si>
  <si>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</si>
  <si>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</si>
  <si>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</si>
  <si>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</si>
  <si>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</si>
  <si>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</si>
  <si>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</si>
  <si>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</si>
  <si>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</si>
  <si>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</si>
  <si>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</si>
  <si>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</si>
  <si>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</si>
  <si>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</si>
  <si>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</si>
  <si>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</si>
  <si>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</si>
  <si>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</si>
  <si>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</si>
  <si>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</si>
  <si>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</si>
  <si>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</si>
  <si>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</si>
  <si>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</si>
  <si>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</si>
  <si>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</si>
  <si>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</si>
  <si>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</si>
  <si>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</si>
  <si>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</si>
  <si>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</si>
  <si>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</si>
  <si>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</si>
  <si>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</si>
  <si>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</si>
  <si>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</si>
  <si>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</si>
  <si>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</si>
  <si>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</si>
  <si>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</si>
  <si>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</si>
  <si>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</si>
  <si>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</si>
  <si>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</si>
  <si>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</si>
  <si>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</si>
  <si>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</si>
  <si>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</si>
  <si>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</si>
  <si>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</si>
  <si>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</si>
  <si>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</si>
  <si>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</si>
  <si>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</si>
  <si>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</si>
  <si>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</si>
  <si>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</si>
  <si>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</si>
  <si>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</si>
  <si>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</si>
  <si>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</si>
  <si>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</si>
  <si>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</si>
  <si>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</si>
  <si>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</si>
  <si>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</si>
  <si>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</si>
  <si>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</si>
  <si>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</si>
  <si>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において、平成30年度の料金改定により、経常収支比率が大きく改善を図ることができた。しかし、人口減少や節水型機器の普及等により、年々料金収入が減少していくと見込まれ、引き続き業務の外部委託化や人件費の削減等を行い、経営の健全化に努める。
　企業債残高対給水収益比率では、料金改定により、類似団体と同水準まで改善することができた。
　施設の効率性において、施設利用率は、平成27年度に自己水量を増やすため配水能力を大きくしたことにより施設利用率が6.01ポイント下がったが、毎年少しずつではあるが改善傾向にある。また、有収率では、老朽管等からの漏水などによる無効水量が多く、有収率が伸びない原因となっている。平成30年度の状況でみると類似団体と比べ6.94ポイント・全国平均と比べ6.67ポイント下回っていることから、今後も漏水調査を行い有収水量の向上を図っていく必要がある。
</t>
    <rPh sb="12" eb="14">
      <t>ヘイセイ</t>
    </rPh>
    <rPh sb="16" eb="18">
      <t>ネンド</t>
    </rPh>
    <rPh sb="19" eb="21">
      <t>リョウキン</t>
    </rPh>
    <rPh sb="21" eb="23">
      <t>カイテイ</t>
    </rPh>
    <rPh sb="27" eb="29">
      <t>ケイジョウ</t>
    </rPh>
    <rPh sb="29" eb="31">
      <t>シュウシ</t>
    </rPh>
    <rPh sb="31" eb="33">
      <t>ヒリツ</t>
    </rPh>
    <rPh sb="34" eb="35">
      <t>オオ</t>
    </rPh>
    <rPh sb="37" eb="39">
      <t>カイゼン</t>
    </rPh>
    <rPh sb="40" eb="41">
      <t>ハカ</t>
    </rPh>
    <rPh sb="53" eb="55">
      <t>ジンコウ</t>
    </rPh>
    <rPh sb="55" eb="57">
      <t>ゲンショウ</t>
    </rPh>
    <rPh sb="58" eb="61">
      <t>セッスイガタ</t>
    </rPh>
    <rPh sb="61" eb="63">
      <t>キキ</t>
    </rPh>
    <rPh sb="64" eb="66">
      <t>フキュウ</t>
    </rPh>
    <rPh sb="66" eb="67">
      <t>トウ</t>
    </rPh>
    <rPh sb="71" eb="73">
      <t>ネンネン</t>
    </rPh>
    <rPh sb="73" eb="75">
      <t>リョウキン</t>
    </rPh>
    <rPh sb="75" eb="77">
      <t>シュウニュウ</t>
    </rPh>
    <rPh sb="78" eb="80">
      <t>ゲンショウ</t>
    </rPh>
    <rPh sb="85" eb="87">
      <t>ミコ</t>
    </rPh>
    <rPh sb="90" eb="91">
      <t>ヒ</t>
    </rPh>
    <rPh sb="92" eb="93">
      <t>ツヅ</t>
    </rPh>
    <rPh sb="94" eb="96">
      <t>ギョウム</t>
    </rPh>
    <rPh sb="97" eb="99">
      <t>ガイブ</t>
    </rPh>
    <rPh sb="99" eb="101">
      <t>イタク</t>
    </rPh>
    <rPh sb="101" eb="102">
      <t>カ</t>
    </rPh>
    <rPh sb="103" eb="106">
      <t>ジンケンヒ</t>
    </rPh>
    <rPh sb="107" eb="109">
      <t>サクゲン</t>
    </rPh>
    <rPh sb="109" eb="110">
      <t>トウ</t>
    </rPh>
    <rPh sb="111" eb="112">
      <t>オコナ</t>
    </rPh>
    <rPh sb="127" eb="129">
      <t>キギョウ</t>
    </rPh>
    <rPh sb="129" eb="130">
      <t>サイ</t>
    </rPh>
    <rPh sb="130" eb="132">
      <t>ザンダカ</t>
    </rPh>
    <rPh sb="132" eb="133">
      <t>タイ</t>
    </rPh>
    <rPh sb="133" eb="135">
      <t>キュウスイ</t>
    </rPh>
    <rPh sb="135" eb="137">
      <t>シュウエキ</t>
    </rPh>
    <rPh sb="137" eb="139">
      <t>ヒリツ</t>
    </rPh>
    <rPh sb="142" eb="144">
      <t>リョウキン</t>
    </rPh>
    <rPh sb="144" eb="146">
      <t>カイテイ</t>
    </rPh>
    <rPh sb="150" eb="152">
      <t>ルイジ</t>
    </rPh>
    <rPh sb="152" eb="154">
      <t>ダンタイ</t>
    </rPh>
    <rPh sb="155" eb="158">
      <t>ドウスイジュン</t>
    </rPh>
    <rPh sb="160" eb="162">
      <t>カイゼン</t>
    </rPh>
    <rPh sb="173" eb="175">
      <t>シセツ</t>
    </rPh>
    <rPh sb="184" eb="186">
      <t>シセツ</t>
    </rPh>
    <rPh sb="186" eb="188">
      <t>リヨウ</t>
    </rPh>
    <rPh sb="188" eb="189">
      <t>リツ</t>
    </rPh>
    <rPh sb="191" eb="193">
      <t>ヘイセイ</t>
    </rPh>
    <rPh sb="195" eb="196">
      <t>ネン</t>
    </rPh>
    <rPh sb="196" eb="197">
      <t>ド</t>
    </rPh>
    <rPh sb="198" eb="200">
      <t>ジコ</t>
    </rPh>
    <rPh sb="200" eb="202">
      <t>スイリョウ</t>
    </rPh>
    <rPh sb="208" eb="210">
      <t>ハイスイ</t>
    </rPh>
    <rPh sb="210" eb="212">
      <t>ノウリョク</t>
    </rPh>
    <rPh sb="213" eb="214">
      <t>オオ</t>
    </rPh>
    <rPh sb="223" eb="225">
      <t>シセツ</t>
    </rPh>
    <rPh sb="225" eb="228">
      <t>リヨウリツ</t>
    </rPh>
    <rPh sb="237" eb="238">
      <t>サ</t>
    </rPh>
    <rPh sb="243" eb="245">
      <t>マイトシ</t>
    </rPh>
    <rPh sb="245" eb="246">
      <t>スコ</t>
    </rPh>
    <rPh sb="254" eb="256">
      <t>カイゼン</t>
    </rPh>
    <rPh sb="256" eb="258">
      <t>ケイコウ</t>
    </rPh>
    <rPh sb="265" eb="267">
      <t>ユウシュウ</t>
    </rPh>
    <rPh sb="267" eb="268">
      <t>リツ</t>
    </rPh>
    <rPh sb="271" eb="273">
      <t>ロウキュウ</t>
    </rPh>
    <rPh sb="273" eb="274">
      <t>カン</t>
    </rPh>
    <rPh sb="274" eb="275">
      <t>トウ</t>
    </rPh>
    <phoneticPr fontId="16"/>
  </si>
  <si>
    <t>　高度成長期の昭和40年から50年代に布設した配水管が耐用年数を迎えており、耐震性を有した配水管の布設替えを行い有収率の向上を図る必要があるため、「水道料金のあり方」について協議してきた磐田市上下水道事業審議会から平成29年9月に答申書が提出され、これを受けて平成30年度から10.7％の料金改定を実施した。
  今後、料金改定により確保された財源により、管路等の更新率向上を図っていく。</t>
    <rPh sb="63" eb="64">
      <t>ハカ</t>
    </rPh>
    <rPh sb="65" eb="67">
      <t>ヒツヨウ</t>
    </rPh>
    <rPh sb="74" eb="76">
      <t>スイドウ</t>
    </rPh>
    <rPh sb="76" eb="78">
      <t>リョウキン</t>
    </rPh>
    <rPh sb="81" eb="82">
      <t>カタ</t>
    </rPh>
    <rPh sb="87" eb="89">
      <t>キョウギ</t>
    </rPh>
    <rPh sb="93" eb="96">
      <t>イワタシ</t>
    </rPh>
    <rPh sb="96" eb="98">
      <t>ジョウゲ</t>
    </rPh>
    <rPh sb="98" eb="100">
      <t>スイドウ</t>
    </rPh>
    <rPh sb="100" eb="102">
      <t>ジギョウ</t>
    </rPh>
    <rPh sb="102" eb="105">
      <t>シンギカイ</t>
    </rPh>
    <rPh sb="107" eb="109">
      <t>ヘイセイ</t>
    </rPh>
    <rPh sb="111" eb="112">
      <t>ネン</t>
    </rPh>
    <rPh sb="113" eb="114">
      <t>ツキ</t>
    </rPh>
    <rPh sb="115" eb="118">
      <t>トウシンショ</t>
    </rPh>
    <rPh sb="119" eb="121">
      <t>テイシュツ</t>
    </rPh>
    <rPh sb="127" eb="128">
      <t>ウ</t>
    </rPh>
    <rPh sb="130" eb="132">
      <t>ヘイセイ</t>
    </rPh>
    <rPh sb="134" eb="136">
      <t>ネンド</t>
    </rPh>
    <rPh sb="146" eb="148">
      <t>カイテイ</t>
    </rPh>
    <rPh sb="149" eb="151">
      <t>ジッシ</t>
    </rPh>
    <rPh sb="157" eb="159">
      <t>コンゴ</t>
    </rPh>
    <rPh sb="160" eb="162">
      <t>リョウキン</t>
    </rPh>
    <rPh sb="162" eb="164">
      <t>カイテイ</t>
    </rPh>
    <rPh sb="167" eb="169">
      <t>カクホ</t>
    </rPh>
    <rPh sb="172" eb="174">
      <t>ザイゲン</t>
    </rPh>
    <rPh sb="178" eb="180">
      <t>カンロ</t>
    </rPh>
    <rPh sb="180" eb="181">
      <t>トウ</t>
    </rPh>
    <rPh sb="182" eb="184">
      <t>コウシン</t>
    </rPh>
    <rPh sb="184" eb="185">
      <t>リツ</t>
    </rPh>
    <rPh sb="185" eb="187">
      <t>コウジョウ</t>
    </rPh>
    <rPh sb="188" eb="189">
      <t>ハカ</t>
    </rPh>
    <phoneticPr fontId="16"/>
  </si>
  <si>
    <t>　管路の多くは、1960年代からの高度経済成長期に拡張事業として布設された管路であり、今後、2040年代をピークに老朽管が増加する傾向にある。料金改定以前の管路更新率0.7％で単純計算すると、全ての管路を更新するには約140年の期間が必要で、多くが老朽管となってしまう。
　このため、更新速度を上げ効率的かつ効果的に管路更新を進める管路更新計画を作成し、平成30年度より料金改定を実施し更新に取り組んでいる。
　平成30年度末時点での老朽管の延長は、管路総延長約1,390ｋｍに対して約282ｋｍあり、老朽管率は約20％である。また、管路更新率は、布設から40年未満の管路を含めた更新率が1％で、老朽管のみの更新率は0.3％である。
　今後は、管路更新計画に基づき着実に更新を行い耐震化の向上を図っていく。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</si>
</sst>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1.36</c:v>
                </c:pt>
                <c:pt idx="1">
                  <c:v>1.31</c:v>
                </c:pt>
                <c:pt idx="2">
                  <c:v>1.1299999999999999</c:v>
                </c:pt>
                <c:pt idx="3">
                  <c:v>0.74</c:v>
                </c:pt>
                <c:pt idx="4">
                  <c:v>0.63</c:v>
                </c:pt>
              </c:numCache>
            </c:numRef>
          </c:val>
          <c:extLst>
            <c:ext xmlns:c16="http://schemas.microsoft.com/office/drawing/2014/chart" uri="{C3380CC4-5D6E-409C-BE32-E72D297353CC}">
              <c16:uniqueId val="{00000000-E01A-483C-8B03-B1C468B4F0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E01A-483C-8B03-B1C468B4F0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66.48</c:v>
                </c:pt>
                <c:pt idx="1">
                  <c:v>60.47</c:v>
                </c:pt>
                <c:pt idx="2">
                  <c:v>60.62</c:v>
                </c:pt>
                <c:pt idx="3">
                  <c:v>60.98</c:v>
                </c:pt>
                <c:pt idx="4">
                  <c:v>60.87</c:v>
                </c:pt>
              </c:numCache>
            </c:numRef>
          </c:val>
          <c:extLst>
            <c:ext xmlns:c16="http://schemas.microsoft.com/office/drawing/2014/chart" uri="{C3380CC4-5D6E-409C-BE32-E72D297353CC}">
              <c16:uniqueId val="{00000000-A10B-4C83-8AB9-273E97C6F2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A10B-4C83-8AB9-273E97C6F2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83.26</c:v>
                </c:pt>
                <c:pt idx="1">
                  <c:v>83.83</c:v>
                </c:pt>
                <c:pt idx="2">
                  <c:v>83.6</c:v>
                </c:pt>
                <c:pt idx="3">
                  <c:v>83.21</c:v>
                </c:pt>
                <c:pt idx="4">
                  <c:v>83.25</c:v>
                </c:pt>
              </c:numCache>
            </c:numRef>
          </c:val>
          <c:extLst>
            <c:ext xmlns:c16="http://schemas.microsoft.com/office/drawing/2014/chart" uri="{C3380CC4-5D6E-409C-BE32-E72D297353CC}">
              <c16:uniqueId val="{00000000-45AB-4994-BAD6-DE9F183ACB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45AB-4994-BAD6-DE9F183ACB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105.15</c:v>
                </c:pt>
                <c:pt idx="1">
                  <c:v>105.74</c:v>
                </c:pt>
                <c:pt idx="2">
                  <c:v>106.85</c:v>
                </c:pt>
                <c:pt idx="3">
                  <c:v>106.51</c:v>
                </c:pt>
                <c:pt idx="4">
                  <c:v>114.11</c:v>
                </c:pt>
              </c:numCache>
            </c:numRef>
          </c:val>
          <c:extLst>
            <c:ext xmlns:c16="http://schemas.microsoft.com/office/drawing/2014/chart" uri="{C3380CC4-5D6E-409C-BE32-E72D297353CC}">
              <c16:uniqueId val="{00000000-FCE2-44D1-AB0A-428C96A1E2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FCE2-44D1-AB0A-428C96A1E2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42.46</c:v>
                </c:pt>
                <c:pt idx="1">
                  <c:v>43.31</c:v>
                </c:pt>
                <c:pt idx="2">
                  <c:v>44.43</c:v>
                </c:pt>
                <c:pt idx="3">
                  <c:v>45.35</c:v>
                </c:pt>
                <c:pt idx="4">
                  <c:v>46.09</c:v>
                </c:pt>
              </c:numCache>
            </c:numRef>
          </c:val>
          <c:extLst>
            <c:ext xmlns:c16="http://schemas.microsoft.com/office/drawing/2014/chart" uri="{C3380CC4-5D6E-409C-BE32-E72D297353CC}">
              <c16:uniqueId val="{00000000-76D1-417A-A889-C7E903095B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76D1-417A-A889-C7E903095B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18.260000000000002</c:v>
                </c:pt>
                <c:pt idx="1">
                  <c:v>19.3</c:v>
                </c:pt>
                <c:pt idx="2">
                  <c:v>20.49</c:v>
                </c:pt>
                <c:pt idx="3">
                  <c:v>16.600000000000001</c:v>
                </c:pt>
                <c:pt idx="4">
                  <c:v>19.71</c:v>
                </c:pt>
              </c:numCache>
            </c:numRef>
          </c:val>
          <c:extLst>
            <c:ext xmlns:c16="http://schemas.microsoft.com/office/drawing/2014/chart" uri="{C3380CC4-5D6E-409C-BE32-E72D297353CC}">
              <c16:uniqueId val="{00000000-5907-4BD2-BC84-3B28C55163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5907-4BD2-BC84-3B28C55163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1E-488B-AE08-09F069D9EA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291E-488B-AE08-09F069D9EA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207.91</c:v>
                </c:pt>
                <c:pt idx="1">
                  <c:v>206.06</c:v>
                </c:pt>
                <c:pt idx="2">
                  <c:v>210.35</c:v>
                </c:pt>
                <c:pt idx="3">
                  <c:v>209.67</c:v>
                </c:pt>
                <c:pt idx="4">
                  <c:v>209.84</c:v>
                </c:pt>
              </c:numCache>
            </c:numRef>
          </c:val>
          <c:extLst>
            <c:ext xmlns:c16="http://schemas.microsoft.com/office/drawing/2014/chart" uri="{C3380CC4-5D6E-409C-BE32-E72D297353CC}">
              <c16:uniqueId val="{00000000-E283-4BA8-A270-E521C47F59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E283-4BA8-A270-E521C47F59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326.95</c:v>
                </c:pt>
                <c:pt idx="1">
                  <c:v>326.36</c:v>
                </c:pt>
                <c:pt idx="2">
                  <c:v>325.31</c:v>
                </c:pt>
                <c:pt idx="3">
                  <c:v>322.62</c:v>
                </c:pt>
                <c:pt idx="4">
                  <c:v>293.22000000000003</c:v>
                </c:pt>
              </c:numCache>
            </c:numRef>
          </c:val>
          <c:extLst>
            <c:ext xmlns:c16="http://schemas.microsoft.com/office/drawing/2014/chart" uri="{C3380CC4-5D6E-409C-BE32-E72D297353CC}">
              <c16:uniqueId val="{00000000-A9A9-4C4D-ACE4-04E3E5D125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A9A9-4C4D-ACE4-04E3E5D125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104.33</c:v>
                </c:pt>
                <c:pt idx="1">
                  <c:v>105.09</c:v>
                </c:pt>
                <c:pt idx="2">
                  <c:v>105.85</c:v>
                </c:pt>
                <c:pt idx="3">
                  <c:v>105.85</c:v>
                </c:pt>
                <c:pt idx="4">
                  <c:v>113.89</c:v>
                </c:pt>
              </c:numCache>
            </c:numRef>
          </c:val>
          <c:extLst>
            <c:ext xmlns:c16="http://schemas.microsoft.com/office/drawing/2014/chart" uri="{C3380CC4-5D6E-409C-BE32-E72D297353CC}">
              <c16:uniqueId val="{00000000-1B09-45AA-9601-4ECA62707A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1B09-45AA-9601-4ECA62707A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122.83</c:v>
                </c:pt>
                <c:pt idx="1">
                  <c:v>121.91</c:v>
                </c:pt>
                <c:pt idx="2">
                  <c:v>120.89</c:v>
                </c:pt>
                <c:pt idx="3">
                  <c:v>120.89</c:v>
                </c:pt>
                <c:pt idx="4">
                  <c:v>122.64</c:v>
                </c:pt>
              </c:numCache>
            </c:numRef>
          </c:val>
          <c:extLst>
            <c:ext xmlns:c16="http://schemas.microsoft.com/office/drawing/2014/chart" uri="{C3380CC4-5D6E-409C-BE32-E72D297353CC}">
              <c16:uniqueId val="{00000000-316B-4508-A076-8F3D6561B0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316B-4508-A076-8F3D6561B0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43" zoomScale="90" zoomScaleNormal="90" workbookViewId="0">
      <selection activeCell="BA58" sqref="B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静岡県　磐田市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170038</v>
      </c>
      <c r="AM8" s="60"/>
      <c r="AN8" s="60"/>
      <c r="AO8" s="60"/>
      <c r="AP8" s="60"/>
      <c r="AQ8" s="60"/>
      <c r="AR8" s="60"/>
      <c r="AS8" s="60"/>
      <c r="AT8" s="51">
        <f>データ!$S$6</f>
        <v>163.44999999999999</v>
      </c>
      <c r="AU8" s="52"/>
      <c r="AV8" s="52"/>
      <c r="AW8" s="52"/>
      <c r="AX8" s="52"/>
      <c r="AY8" s="52"/>
      <c r="AZ8" s="52"/>
      <c r="BA8" s="52"/>
      <c r="BB8" s="53">
        <f>データ!$T$6</f>
        <v>1040.31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67.290000000000006</v>
      </c>
      <c r="J10" s="52"/>
      <c r="K10" s="52"/>
      <c r="L10" s="52"/>
      <c r="M10" s="52"/>
      <c r="N10" s="52"/>
      <c r="O10" s="63"/>
      <c r="P10" s="53">
        <f>データ!$P$6</f>
        <v>94.91</v>
      </c>
      <c r="Q10" s="53"/>
      <c r="R10" s="53"/>
      <c r="S10" s="53"/>
      <c r="T10" s="53"/>
      <c r="U10" s="53"/>
      <c r="V10" s="53"/>
      <c r="W10" s="60">
        <f>データ!$Q$6</f>
        <v>2535</v>
      </c>
      <c r="X10" s="60"/>
      <c r="Y10" s="60"/>
      <c r="Z10" s="60"/>
      <c r="AA10" s="60"/>
      <c r="AB10" s="60"/>
      <c r="AC10" s="60"/>
      <c r="AD10" s="2"/>
      <c r="AE10" s="2"/>
      <c r="AF10" s="2"/>
      <c r="AG10" s="2"/>
      <c r="AH10" s="4"/>
      <c r="AI10" s="4"/>
      <c r="AJ10" s="4"/>
      <c r="AK10" s="4"/>
      <c r="AL10" s="60">
        <f>データ!$U$6</f>
        <v>161087</v>
      </c>
      <c r="AM10" s="60"/>
      <c r="AN10" s="60"/>
      <c r="AO10" s="60"/>
      <c r="AP10" s="60"/>
      <c r="AQ10" s="60"/>
      <c r="AR10" s="60"/>
      <c r="AS10" s="60"/>
      <c r="AT10" s="51">
        <f>データ!$V$6</f>
        <v>134.77000000000001</v>
      </c>
      <c r="AU10" s="52"/>
      <c r="AV10" s="52"/>
      <c r="AW10" s="52"/>
      <c r="AX10" s="52"/>
      <c r="AY10" s="52"/>
      <c r="AZ10" s="52"/>
      <c r="BA10" s="52"/>
      <c r="BB10" s="53">
        <f>データ!$W$6</f>
        <v>1195.27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107</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9"/>
      <c r="BM60" s="90"/>
      <c r="BN60" s="90"/>
      <c r="BO60" s="90"/>
      <c r="BP60" s="90"/>
      <c r="BQ60" s="90"/>
      <c r="BR60" s="90"/>
      <c r="BS60" s="90"/>
      <c r="BT60" s="90"/>
      <c r="BU60" s="90"/>
      <c r="BV60" s="90"/>
      <c r="BW60" s="90"/>
      <c r="BX60" s="90"/>
      <c r="BY60" s="90"/>
      <c r="BZ60" s="91"/>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81YhU8XlbspS+Vr7xS47BT0beTSHFLe7DWklbttODKXiPVC3GKkdIT3gROjLnN/G0yi6HxslrdmJPyDDuXxow==" saltValue="g5Qe5iwwcTW7Ler3CPEi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222119</v>
      </c>
      <c r="D6" s="34">
        <f t="shared" si="3"/>
        <v>46</v>
      </c>
      <c r="E6" s="34">
        <f t="shared" si="3"/>
        <v>1</v>
      </c>
      <c r="F6" s="34">
        <f t="shared" si="3"/>
        <v>0</v>
      </c>
      <c r="G6" s="34">
        <f t="shared" si="3"/>
        <v>1</v>
      </c>
      <c r="H6" s="34" t="str">
        <f t="shared" si="3"/>
        <v>静岡県　磐田市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67.290000000000006</v>
      </c>
      <c r="P6" s="35">
        <f t="shared" si="3"/>
        <v>94.91</v>
      </c>
      <c r="Q6" s="35">
        <f t="shared" si="3"/>
        <v>2535</v>
      </c>
      <c r="R6" s="35">
        <f t="shared" si="3"/>
        <v>170038</v>
      </c>
      <c r="S6" s="35">
        <f t="shared" si="3"/>
        <v>163.44999999999999</v>
      </c>
      <c r="T6" s="35">
        <f t="shared" si="3"/>
        <v>1040.31</v>
      </c>
      <c r="U6" s="35">
        <f t="shared" si="3"/>
        <v>161087</v>
      </c>
      <c r="V6" s="35">
        <f t="shared" si="3"/>
        <v>134.77000000000001</v>
      </c>
      <c r="W6" s="35">
        <f t="shared" si="3"/>
        <v>1195.27</v>
      </c>
      <c r="X6" s="36">
        <f>IF(X7="",NA(),X7)</f>
        <v>105.15</v>
      </c>
      <c r="Y6" s="36">
        <f t="shared" ref="Y6:AG6" si="4">IF(Y7="",NA(),Y7)</f>
        <v>105.74</v>
      </c>
      <c r="Z6" s="36">
        <f t="shared" si="4"/>
        <v>106.85</v>
      </c>
      <c r="AA6" s="36">
        <f t="shared" si="4"/>
        <v>106.51</v>
      </c>
      <c r="AB6" s="36">
        <f t="shared" si="4"/>
        <v>114.11</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207.91</v>
      </c>
      <c r="AU6" s="36">
        <f t="shared" ref="AU6:BC6" si="6">IF(AU7="",NA(),AU7)</f>
        <v>206.06</v>
      </c>
      <c r="AV6" s="36">
        <f t="shared" si="6"/>
        <v>210.35</v>
      </c>
      <c r="AW6" s="36">
        <f t="shared" si="6"/>
        <v>209.67</v>
      </c>
      <c r="AX6" s="36">
        <f t="shared" si="6"/>
        <v>209.84</v>
      </c>
      <c r="AY6" s="36">
        <f t="shared" si="6"/>
        <v>289.8</v>
      </c>
      <c r="AZ6" s="36">
        <f t="shared" si="6"/>
        <v>299.44</v>
      </c>
      <c r="BA6" s="36">
        <f t="shared" si="6"/>
        <v>311.99</v>
      </c>
      <c r="BB6" s="36">
        <f t="shared" si="6"/>
        <v>307.83</v>
      </c>
      <c r="BC6" s="36">
        <f t="shared" si="6"/>
        <v>318.89</v>
      </c>
      <c r="BD6" s="35" t="str">
        <f>IF(BD7="","",IF(BD7="-","【-】","【"&amp;SUBSTITUTE(TEXT(BD7,"#,##0.00"),"-","△")&amp;"】"))</f>
        <v>【261.93】</v>
      </c>
      <c r="BE6" s="36">
        <f>IF(BE7="",NA(),BE7)</f>
        <v>326.95</v>
      </c>
      <c r="BF6" s="36">
        <f t="shared" ref="BF6:BN6" si="7">IF(BF7="",NA(),BF7)</f>
        <v>326.36</v>
      </c>
      <c r="BG6" s="36">
        <f t="shared" si="7"/>
        <v>325.31</v>
      </c>
      <c r="BH6" s="36">
        <f t="shared" si="7"/>
        <v>322.62</v>
      </c>
      <c r="BI6" s="36">
        <f t="shared" si="7"/>
        <v>293.22000000000003</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104.33</v>
      </c>
      <c r="BQ6" s="36">
        <f t="shared" ref="BQ6:BY6" si="8">IF(BQ7="",NA(),BQ7)</f>
        <v>105.09</v>
      </c>
      <c r="BR6" s="36">
        <f t="shared" si="8"/>
        <v>105.85</v>
      </c>
      <c r="BS6" s="36">
        <f t="shared" si="8"/>
        <v>105.85</v>
      </c>
      <c r="BT6" s="36">
        <f t="shared" si="8"/>
        <v>113.89</v>
      </c>
      <c r="BU6" s="36">
        <f t="shared" si="8"/>
        <v>107.05</v>
      </c>
      <c r="BV6" s="36">
        <f t="shared" si="8"/>
        <v>106.4</v>
      </c>
      <c r="BW6" s="36">
        <f t="shared" si="8"/>
        <v>107.61</v>
      </c>
      <c r="BX6" s="36">
        <f t="shared" si="8"/>
        <v>106.02</v>
      </c>
      <c r="BY6" s="36">
        <f t="shared" si="8"/>
        <v>104.84</v>
      </c>
      <c r="BZ6" s="35" t="str">
        <f>IF(BZ7="","",IF(BZ7="-","【-】","【"&amp;SUBSTITUTE(TEXT(BZ7,"#,##0.00"),"-","△")&amp;"】"))</f>
        <v>【103.91】</v>
      </c>
      <c r="CA6" s="36">
        <f>IF(CA7="",NA(),CA7)</f>
        <v>122.83</v>
      </c>
      <c r="CB6" s="36">
        <f t="shared" ref="CB6:CJ6" si="9">IF(CB7="",NA(),CB7)</f>
        <v>121.91</v>
      </c>
      <c r="CC6" s="36">
        <f t="shared" si="9"/>
        <v>120.89</v>
      </c>
      <c r="CD6" s="36">
        <f t="shared" si="9"/>
        <v>120.89</v>
      </c>
      <c r="CE6" s="36">
        <f t="shared" si="9"/>
        <v>122.64</v>
      </c>
      <c r="CF6" s="36">
        <f t="shared" si="9"/>
        <v>155.09</v>
      </c>
      <c r="CG6" s="36">
        <f t="shared" si="9"/>
        <v>156.29</v>
      </c>
      <c r="CH6" s="36">
        <f t="shared" si="9"/>
        <v>155.69</v>
      </c>
      <c r="CI6" s="36">
        <f t="shared" si="9"/>
        <v>158.6</v>
      </c>
      <c r="CJ6" s="36">
        <f t="shared" si="9"/>
        <v>161.82</v>
      </c>
      <c r="CK6" s="35" t="str">
        <f>IF(CK7="","",IF(CK7="-","【-】","【"&amp;SUBSTITUTE(TEXT(CK7,"#,##0.00"),"-","△")&amp;"】"))</f>
        <v>【167.11】</v>
      </c>
      <c r="CL6" s="36">
        <f>IF(CL7="",NA(),CL7)</f>
        <v>66.48</v>
      </c>
      <c r="CM6" s="36">
        <f t="shared" ref="CM6:CU6" si="10">IF(CM7="",NA(),CM7)</f>
        <v>60.47</v>
      </c>
      <c r="CN6" s="36">
        <f t="shared" si="10"/>
        <v>60.62</v>
      </c>
      <c r="CO6" s="36">
        <f t="shared" si="10"/>
        <v>60.98</v>
      </c>
      <c r="CP6" s="36">
        <f t="shared" si="10"/>
        <v>60.87</v>
      </c>
      <c r="CQ6" s="36">
        <f t="shared" si="10"/>
        <v>61.61</v>
      </c>
      <c r="CR6" s="36">
        <f t="shared" si="10"/>
        <v>62.34</v>
      </c>
      <c r="CS6" s="36">
        <f t="shared" si="10"/>
        <v>62.46</v>
      </c>
      <c r="CT6" s="36">
        <f t="shared" si="10"/>
        <v>62.88</v>
      </c>
      <c r="CU6" s="36">
        <f t="shared" si="10"/>
        <v>62.32</v>
      </c>
      <c r="CV6" s="35" t="str">
        <f>IF(CV7="","",IF(CV7="-","【-】","【"&amp;SUBSTITUTE(TEXT(CV7,"#,##0.00"),"-","△")&amp;"】"))</f>
        <v>【60.27】</v>
      </c>
      <c r="CW6" s="36">
        <f>IF(CW7="",NA(),CW7)</f>
        <v>83.26</v>
      </c>
      <c r="CX6" s="36">
        <f t="shared" ref="CX6:DF6" si="11">IF(CX7="",NA(),CX7)</f>
        <v>83.83</v>
      </c>
      <c r="CY6" s="36">
        <f t="shared" si="11"/>
        <v>83.6</v>
      </c>
      <c r="CZ6" s="36">
        <f t="shared" si="11"/>
        <v>83.21</v>
      </c>
      <c r="DA6" s="36">
        <f t="shared" si="11"/>
        <v>83.25</v>
      </c>
      <c r="DB6" s="36">
        <f t="shared" si="11"/>
        <v>90.23</v>
      </c>
      <c r="DC6" s="36">
        <f t="shared" si="11"/>
        <v>90.15</v>
      </c>
      <c r="DD6" s="36">
        <f t="shared" si="11"/>
        <v>90.62</v>
      </c>
      <c r="DE6" s="36">
        <f t="shared" si="11"/>
        <v>90.13</v>
      </c>
      <c r="DF6" s="36">
        <f t="shared" si="11"/>
        <v>90.19</v>
      </c>
      <c r="DG6" s="35" t="str">
        <f>IF(DG7="","",IF(DG7="-","【-】","【"&amp;SUBSTITUTE(TEXT(DG7,"#,##0.00"),"-","△")&amp;"】"))</f>
        <v>【89.92】</v>
      </c>
      <c r="DH6" s="36">
        <f>IF(DH7="",NA(),DH7)</f>
        <v>42.46</v>
      </c>
      <c r="DI6" s="36">
        <f t="shared" ref="DI6:DQ6" si="12">IF(DI7="",NA(),DI7)</f>
        <v>43.31</v>
      </c>
      <c r="DJ6" s="36">
        <f t="shared" si="12"/>
        <v>44.43</v>
      </c>
      <c r="DK6" s="36">
        <f t="shared" si="12"/>
        <v>45.35</v>
      </c>
      <c r="DL6" s="36">
        <f t="shared" si="12"/>
        <v>46.09</v>
      </c>
      <c r="DM6" s="36">
        <f t="shared" si="12"/>
        <v>46.36</v>
      </c>
      <c r="DN6" s="36">
        <f t="shared" si="12"/>
        <v>47.37</v>
      </c>
      <c r="DO6" s="36">
        <f t="shared" si="12"/>
        <v>48.01</v>
      </c>
      <c r="DP6" s="36">
        <f t="shared" si="12"/>
        <v>48.01</v>
      </c>
      <c r="DQ6" s="36">
        <f t="shared" si="12"/>
        <v>48.86</v>
      </c>
      <c r="DR6" s="35" t="str">
        <f>IF(DR7="","",IF(DR7="-","【-】","【"&amp;SUBSTITUTE(TEXT(DR7,"#,##0.00"),"-","△")&amp;"】"))</f>
        <v>【48.85】</v>
      </c>
      <c r="DS6" s="36">
        <f>IF(DS7="",NA(),DS7)</f>
        <v>18.260000000000002</v>
      </c>
      <c r="DT6" s="36">
        <f t="shared" ref="DT6:EB6" si="13">IF(DT7="",NA(),DT7)</f>
        <v>19.3</v>
      </c>
      <c r="DU6" s="36">
        <f t="shared" si="13"/>
        <v>20.49</v>
      </c>
      <c r="DV6" s="36">
        <f t="shared" si="13"/>
        <v>16.600000000000001</v>
      </c>
      <c r="DW6" s="36">
        <f t="shared" si="13"/>
        <v>19.71</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1.36</v>
      </c>
      <c r="EE6" s="36">
        <f t="shared" ref="EE6:EM6" si="14">IF(EE7="",NA(),EE7)</f>
        <v>1.31</v>
      </c>
      <c r="EF6" s="36">
        <f t="shared" si="14"/>
        <v>1.1299999999999999</v>
      </c>
      <c r="EG6" s="36">
        <f t="shared" si="14"/>
        <v>0.74</v>
      </c>
      <c r="EH6" s="36">
        <f t="shared" si="14"/>
        <v>0.63</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222119</v>
      </c>
      <c r="D7" s="38">
        <v>46</v>
      </c>
      <c r="E7" s="38">
        <v>1</v>
      </c>
      <c r="F7" s="38">
        <v>0</v>
      </c>
      <c r="G7" s="38">
        <v>1</v>
      </c>
      <c r="H7" s="38" t="s">
        <v>93</v>
      </c>
      <c r="I7" s="38" t="s">
        <v>94</v>
      </c>
      <c r="J7" s="38" t="s">
        <v>95</v>
      </c>
      <c r="K7" s="38" t="s">
        <v>96</v>
      </c>
      <c r="L7" s="38" t="s">
        <v>97</v>
      </c>
      <c r="M7" s="38" t="s">
        <v>98</v>
      </c>
      <c r="N7" s="39" t="s">
        <v>99</v>
      </c>
      <c r="O7" s="39">
        <v>67.290000000000006</v>
      </c>
      <c r="P7" s="39">
        <v>94.91</v>
      </c>
      <c r="Q7" s="39">
        <v>2535</v>
      </c>
      <c r="R7" s="39">
        <v>170038</v>
      </c>
      <c r="S7" s="39">
        <v>163.44999999999999</v>
      </c>
      <c r="T7" s="39">
        <v>1040.31</v>
      </c>
      <c r="U7" s="39">
        <v>161087</v>
      </c>
      <c r="V7" s="39">
        <v>134.77000000000001</v>
      </c>
      <c r="W7" s="39">
        <v>1195.27</v>
      </c>
      <c r="X7" s="39">
        <v>105.15</v>
      </c>
      <c r="Y7" s="39">
        <v>105.74</v>
      </c>
      <c r="Z7" s="39">
        <v>106.85</v>
      </c>
      <c r="AA7" s="39">
        <v>106.51</v>
      </c>
      <c r="AB7" s="39">
        <v>114.11</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207.91</v>
      </c>
      <c r="AU7" s="39">
        <v>206.06</v>
      </c>
      <c r="AV7" s="39">
        <v>210.35</v>
      </c>
      <c r="AW7" s="39">
        <v>209.67</v>
      </c>
      <c r="AX7" s="39">
        <v>209.84</v>
      </c>
      <c r="AY7" s="39">
        <v>289.8</v>
      </c>
      <c r="AZ7" s="39">
        <v>299.44</v>
      </c>
      <c r="BA7" s="39">
        <v>311.99</v>
      </c>
      <c r="BB7" s="39">
        <v>307.83</v>
      </c>
      <c r="BC7" s="39">
        <v>318.89</v>
      </c>
      <c r="BD7" s="39">
        <v>261.93</v>
      </c>
      <c r="BE7" s="39">
        <v>326.95</v>
      </c>
      <c r="BF7" s="39">
        <v>326.36</v>
      </c>
      <c r="BG7" s="39">
        <v>325.31</v>
      </c>
      <c r="BH7" s="39">
        <v>322.62</v>
      </c>
      <c r="BI7" s="39">
        <v>293.22000000000003</v>
      </c>
      <c r="BJ7" s="39">
        <v>301.99</v>
      </c>
      <c r="BK7" s="39">
        <v>298.08999999999997</v>
      </c>
      <c r="BL7" s="39">
        <v>291.77999999999997</v>
      </c>
      <c r="BM7" s="39">
        <v>295.44</v>
      </c>
      <c r="BN7" s="39">
        <v>290.07</v>
      </c>
      <c r="BO7" s="39">
        <v>270.45999999999998</v>
      </c>
      <c r="BP7" s="39">
        <v>104.33</v>
      </c>
      <c r="BQ7" s="39">
        <v>105.09</v>
      </c>
      <c r="BR7" s="39">
        <v>105.85</v>
      </c>
      <c r="BS7" s="39">
        <v>105.85</v>
      </c>
      <c r="BT7" s="39">
        <v>113.89</v>
      </c>
      <c r="BU7" s="39">
        <v>107.05</v>
      </c>
      <c r="BV7" s="39">
        <v>106.4</v>
      </c>
      <c r="BW7" s="39">
        <v>107.61</v>
      </c>
      <c r="BX7" s="39">
        <v>106.02</v>
      </c>
      <c r="BY7" s="39">
        <v>104.84</v>
      </c>
      <c r="BZ7" s="39">
        <v>103.91</v>
      </c>
      <c r="CA7" s="39">
        <v>122.83</v>
      </c>
      <c r="CB7" s="39">
        <v>121.91</v>
      </c>
      <c r="CC7" s="39">
        <v>120.89</v>
      </c>
      <c r="CD7" s="39">
        <v>120.89</v>
      </c>
      <c r="CE7" s="39">
        <v>122.64</v>
      </c>
      <c r="CF7" s="39">
        <v>155.09</v>
      </c>
      <c r="CG7" s="39">
        <v>156.29</v>
      </c>
      <c r="CH7" s="39">
        <v>155.69</v>
      </c>
      <c r="CI7" s="39">
        <v>158.6</v>
      </c>
      <c r="CJ7" s="39">
        <v>161.82</v>
      </c>
      <c r="CK7" s="39">
        <v>167.11</v>
      </c>
      <c r="CL7" s="39">
        <v>66.48</v>
      </c>
      <c r="CM7" s="39">
        <v>60.47</v>
      </c>
      <c r="CN7" s="39">
        <v>60.62</v>
      </c>
      <c r="CO7" s="39">
        <v>60.98</v>
      </c>
      <c r="CP7" s="39">
        <v>60.87</v>
      </c>
      <c r="CQ7" s="39">
        <v>61.61</v>
      </c>
      <c r="CR7" s="39">
        <v>62.34</v>
      </c>
      <c r="CS7" s="39">
        <v>62.46</v>
      </c>
      <c r="CT7" s="39">
        <v>62.88</v>
      </c>
      <c r="CU7" s="39">
        <v>62.32</v>
      </c>
      <c r="CV7" s="39">
        <v>60.27</v>
      </c>
      <c r="CW7" s="39">
        <v>83.26</v>
      </c>
      <c r="CX7" s="39">
        <v>83.83</v>
      </c>
      <c r="CY7" s="39">
        <v>83.6</v>
      </c>
      <c r="CZ7" s="39">
        <v>83.21</v>
      </c>
      <c r="DA7" s="39">
        <v>83.25</v>
      </c>
      <c r="DB7" s="39">
        <v>90.23</v>
      </c>
      <c r="DC7" s="39">
        <v>90.15</v>
      </c>
      <c r="DD7" s="39">
        <v>90.62</v>
      </c>
      <c r="DE7" s="39">
        <v>90.13</v>
      </c>
      <c r="DF7" s="39">
        <v>90.19</v>
      </c>
      <c r="DG7" s="39">
        <v>89.92</v>
      </c>
      <c r="DH7" s="39">
        <v>42.46</v>
      </c>
      <c r="DI7" s="39">
        <v>43.31</v>
      </c>
      <c r="DJ7" s="39">
        <v>44.43</v>
      </c>
      <c r="DK7" s="39">
        <v>45.35</v>
      </c>
      <c r="DL7" s="39">
        <v>46.09</v>
      </c>
      <c r="DM7" s="39">
        <v>46.36</v>
      </c>
      <c r="DN7" s="39">
        <v>47.37</v>
      </c>
      <c r="DO7" s="39">
        <v>48.01</v>
      </c>
      <c r="DP7" s="39">
        <v>48.01</v>
      </c>
      <c r="DQ7" s="39">
        <v>48.86</v>
      </c>
      <c r="DR7" s="39">
        <v>48.85</v>
      </c>
      <c r="DS7" s="39">
        <v>18.260000000000002</v>
      </c>
      <c r="DT7" s="39">
        <v>19.3</v>
      </c>
      <c r="DU7" s="39">
        <v>20.49</v>
      </c>
      <c r="DV7" s="39">
        <v>16.600000000000001</v>
      </c>
      <c r="DW7" s="39">
        <v>19.71</v>
      </c>
      <c r="DX7" s="39">
        <v>13.57</v>
      </c>
      <c r="DY7" s="39">
        <v>14.27</v>
      </c>
      <c r="DZ7" s="39">
        <v>16.170000000000002</v>
      </c>
      <c r="EA7" s="39">
        <v>16.600000000000001</v>
      </c>
      <c r="EB7" s="39">
        <v>18.510000000000002</v>
      </c>
      <c r="EC7" s="39">
        <v>17.8</v>
      </c>
      <c r="ED7" s="39">
        <v>1.36</v>
      </c>
      <c r="EE7" s="39">
        <v>1.31</v>
      </c>
      <c r="EF7" s="39">
        <v>1.1299999999999999</v>
      </c>
      <c r="EG7" s="39">
        <v>0.74</v>
      </c>
      <c r="EH7" s="39">
        <v>0.63</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CL4657</cp:lastModifiedBy>
  <cp:lastPrinted>2020-01-14T04:04:02Z</cp:lastPrinted>
  <dcterms:created xsi:type="dcterms:W3CDTF">2019-12-05T04:17:42Z</dcterms:created>
  <dcterms:modified xsi:type="dcterms:W3CDTF">2020-02-07T00:45:24Z</dcterms:modified>
  <cp:category/>
</cp:coreProperties>
</file>