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財政Ｇ\31年度\113 県調査・報告\200131〆平成30年度市町財政の状況（公営企業）の確認作業等について（２回目）\修正提出\"/>
    </mc:Choice>
  </mc:AlternateContent>
  <workbookProtection workbookAlgorithmName="SHA-512" workbookHashValue="ncAbZaPxM62vUfnrcXDEuBrZS0YEf9OCjaJptv7VX85Pg9aC/By0n3jhDvTlR53f79oFP4vqDCg0zBsfC9pzyg==" workbookSaltValue="sOatc7gfw9WFfEZuoDkAAg=="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<sst xmlns="http://schemas.openxmlformats.org/spreadsheetml/2006/main" count="228" uniqueCount="115">
  <si>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</si>
  <si>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</si>
  <si>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</si>
  <si>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</si>
  <si>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</si>
  <si>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</si>
  <si>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</si>
  <si>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</si>
  <si>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</si>
  <si>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</si>
  <si>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</si>
  <si>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</si>
  <si>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</si>
  <si>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</si>
  <si>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</si>
  <si>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</si>
  <si>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</si>
  <si>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</si>
  <si>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</si>
  <si>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</si>
  <si>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</si>
  <si>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</si>
  <si>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</si>
  <si>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</si>
  <si>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</si>
  <si>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</si>
  <si>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</si>
  <si>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</si>
  <si>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</si>
  <si>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</si>
  <si>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</si>
  <si>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</si>
  <si>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</si>
  <si>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</si>
  <si>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</si>
  <si>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</si>
  <si>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</si>
  <si>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</si>
  <si>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</si>
  <si>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</si>
  <si>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</si>
  <si>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</si>
  <si>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</si>
  <si>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</si>
  <si>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</si>
  <si>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</si>
  <si>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</si>
  <si>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</si>
  <si>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</si>
  <si>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</si>
  <si>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</si>
  <si>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</si>
  <si>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</si>
  <si>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</si>
  <si>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</si>
  <si>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</si>
  <si>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</si>
  <si>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</si>
  <si>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</si>
  <si>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</si>
  <si>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</si>
  <si>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</si>
  <si>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</si>
  <si>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</si>
  <si>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</si>
  <si>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</si>
  <si>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</si>
  <si>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</si>
  <si>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</si>
  <si>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</si>
  <si>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</si>
  <si>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</si>
  <si>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</si>
  <si>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</si>
  <si>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</si>
  <si>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</si>
  <si>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</si>
  <si>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</si>
  <si>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</si>
  <si>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</si>
  <si>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</si>
  <si>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</si>
  <si>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</si>
  <si>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</si>
  <si>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</si>
  <si>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</si>
  <si>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</si>
  <si>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</si>
  <si>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</si>
  <si>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</si>
  <si>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</si>
  <si>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</si>
  <si>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</si>
  <si>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</si>
  <si>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</si>
  <si>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</si>
  <si>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</si>
  <si>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</si>
  <si>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</si>
  <si>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</si>
  <si>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</si>
  <si>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</si>
  <si>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</si>
  <si>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</si>
  <si>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</si>
  <si>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</si>
  <si>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</si>
  <si>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</si>
  <si>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</si>
  <si>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</si>
  <si>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</si>
  <si>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</si>
  <si>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はすべて整備が完了し、古い施設では28年が経過している。現在は点検修繕による維持管理に努めているが、今後は、施設の更新時期に合わせて公共下水道や他施設との統合等を検討し、効率的かつ安定的な事業運営を進めていく。
　経営面では、令和元年度から地方公営企業法の適用を行い、経営状況や財政状況を正確に把握し、健全な経営に努めていく。</t>
    <rPh sb="52" eb="53">
      <t>ツト</t>
    </rPh>
    <rPh sb="75" eb="77">
      <t>コウキョウ</t>
    </rPh>
    <rPh sb="77" eb="80">
      <t>ゲスイドウ</t>
    </rPh>
    <rPh sb="88" eb="89">
      <t>トウ</t>
    </rPh>
    <rPh sb="90" eb="92">
      <t>ケントウ</t>
    </rPh>
    <rPh sb="99" eb="102">
      <t>アンテイテキ</t>
    </rPh>
    <rPh sb="103" eb="105">
      <t>ジギョウ</t>
    </rPh>
    <rPh sb="105" eb="107">
      <t>ウンエイ</t>
    </rPh>
    <rPh sb="108" eb="109">
      <t>スス</t>
    </rPh>
    <rPh sb="122" eb="124">
      <t>レイワ</t>
    </rPh>
    <rPh sb="140" eb="141">
      <t>オコナ</t>
    </rPh>
    <rPh sb="143" eb="145">
      <t>ケイエイ</t>
    </rPh>
    <rPh sb="145" eb="147">
      <t>ジョウキョウ</t>
    </rPh>
    <rPh sb="148" eb="150">
      <t>ザイセイ</t>
    </rPh>
    <rPh sb="150" eb="152">
      <t>ジョウキョウ</t>
    </rPh>
    <rPh sb="153" eb="155">
      <t>セイカク</t>
    </rPh>
    <rPh sb="156" eb="158">
      <t>ハアク</t>
    </rPh>
    <rPh sb="160" eb="162">
      <t>ケンゼン</t>
    </rPh>
    <rPh sb="163" eb="165">
      <t>ケイエイ</t>
    </rPh>
    <rPh sb="166" eb="167">
      <t>ツト</t>
    </rPh>
    <phoneticPr fontId="4"/>
  </si>
  <si>
    <t>　耐用年数を経過している管渠は無いため、老朽化の状況は健全であり、計画的な管渠の改修なども実施していないため経営に与える影響は少ない。
　また、処理施設の機械電気設備の老朽化に伴い、施設を廃止して公共下水道への接続を進めている施設がある。</t>
    <rPh sb="33" eb="36">
      <t>ケイカクテキ</t>
    </rPh>
    <rPh sb="37" eb="39">
      <t>カンキョ</t>
    </rPh>
    <rPh sb="40" eb="42">
      <t>カイシュウ</t>
    </rPh>
    <rPh sb="45" eb="47">
      <t>ジッシ</t>
    </rPh>
    <rPh sb="54" eb="56">
      <t>ケイエイ</t>
    </rPh>
    <rPh sb="57" eb="58">
      <t>アタ</t>
    </rPh>
    <rPh sb="60" eb="62">
      <t>エイキョウ</t>
    </rPh>
    <rPh sb="63" eb="64">
      <t>スク</t>
    </rPh>
    <rPh sb="72" eb="74">
      <t>ショリ</t>
    </rPh>
    <rPh sb="74" eb="76">
      <t>シセツ</t>
    </rPh>
    <rPh sb="77" eb="79">
      <t>キカイ</t>
    </rPh>
    <rPh sb="79" eb="81">
      <t>デンキ</t>
    </rPh>
    <rPh sb="81" eb="83">
      <t>セツビ</t>
    </rPh>
    <rPh sb="84" eb="86">
      <t>ロウキュウ</t>
    </rPh>
    <rPh sb="86" eb="87">
      <t>カ</t>
    </rPh>
    <rPh sb="88" eb="89">
      <t>トモナ</t>
    </rPh>
    <rPh sb="91" eb="93">
      <t>シセツ</t>
    </rPh>
    <rPh sb="94" eb="96">
      <t>ハイシ</t>
    </rPh>
    <rPh sb="98" eb="100">
      <t>コウキョウ</t>
    </rPh>
    <rPh sb="100" eb="103">
      <t>ゲスイドウ</t>
    </rPh>
    <rPh sb="105" eb="107">
      <t>セツゾク</t>
    </rPh>
    <rPh sb="108" eb="109">
      <t>スス</t>
    </rPh>
    <rPh sb="113" eb="115">
      <t>シセツ</t>
    </rPh>
    <phoneticPr fontId="4"/>
  </si>
  <si>
    <t>①事業は既に完了しており、新規接続による大幅な使用料収入の増加は見込めない。企業債の償還がピークを過ぎたことで改善傾向にあるものの、固定費や変動費等の維持管理費用の見直しによる経費削減を行い、さらに収支比率の改善に努める。また、老朽化による施設の改築更新に備え、隣接した公共下水道への接続による処理場の統廃合、効率的かつ安定的な事業経営の検討を進めていく。
④使用料収入の増加は見込めないものの、企業債残高の減少により、今後も減少傾向で推移していく見込みである。
⑤事業は完了しており、今後有収水量の増加は見込めないが、企業債残高の減少により増加傾向で推移していく見込みである。しかし、汚水処理費用に見合うだけの使用料収入は得られず、不足分は一般会計からの繰入金で賄っているため、今後も、更なる維持管理費の削減を行い、適正な使用料収入のあり方を検討していく。
⑥汚水処理原価は、施設の効率的な運転管理に努めた結果減少傾向となっている。引き続き維持管理費の削減を進め、効率的な運転管理に努める。
⑦節水機器の普及や人口減少などの要因により減少傾向にある。今後は、施設の更新時期に合わせて公共下水道や他施設との統合を検討し、施設の効率化を図っていく。
⑧ほぼ横ばいで推移している。引き続き接続促進に努めていく。</t>
    <rPh sb="49" eb="50">
      <t>ス</t>
    </rPh>
    <rPh sb="57" eb="59">
      <t>ケイコウ</t>
    </rPh>
    <rPh sb="180" eb="183">
      <t>シヨウリョウ</t>
    </rPh>
    <rPh sb="183" eb="185">
      <t>シュウニュウ</t>
    </rPh>
    <rPh sb="186" eb="188">
      <t>ゾウカ</t>
    </rPh>
    <rPh sb="189" eb="191">
      <t>ミコ</t>
    </rPh>
    <rPh sb="198" eb="200">
      <t>キギョウ</t>
    </rPh>
    <rPh sb="200" eb="201">
      <t>サイ</t>
    </rPh>
    <rPh sb="201" eb="203">
      <t>ザンダカ</t>
    </rPh>
    <rPh sb="204" eb="206">
      <t>ゲンショウ</t>
    </rPh>
    <rPh sb="210" eb="212">
      <t>コンゴ</t>
    </rPh>
    <rPh sb="213" eb="215">
      <t>ゲンショウ</t>
    </rPh>
    <rPh sb="215" eb="217">
      <t>ケイコウ</t>
    </rPh>
    <rPh sb="218" eb="220">
      <t>スイイ</t>
    </rPh>
    <rPh sb="224" eb="226">
      <t>ミコ</t>
    </rPh>
    <rPh sb="233" eb="235">
      <t>ジギョウ</t>
    </rPh>
    <rPh sb="236" eb="238">
      <t>カンリョウ</t>
    </rPh>
    <rPh sb="243" eb="245">
      <t>コンゴ</t>
    </rPh>
    <rPh sb="260" eb="262">
      <t>キギョウ</t>
    </rPh>
    <rPh sb="262" eb="263">
      <t>サイ</t>
    </rPh>
    <rPh sb="263" eb="265">
      <t>ザンダカ</t>
    </rPh>
    <rPh sb="266" eb="268">
      <t>ゲンショウ</t>
    </rPh>
    <rPh sb="271" eb="273">
      <t>ゾウカ</t>
    </rPh>
    <rPh sb="273" eb="275">
      <t>ケイコウ</t>
    </rPh>
    <rPh sb="282" eb="284">
      <t>ミコ</t>
    </rPh>
    <rPh sb="398" eb="400">
      <t>カンリ</t>
    </rPh>
    <rPh sb="406" eb="408">
      <t>ゲンショウ</t>
    </rPh>
    <rPh sb="408" eb="410">
      <t>ケイコウ</t>
    </rPh>
    <rPh sb="421" eb="423">
      <t>イジ</t>
    </rPh>
    <rPh sb="423" eb="426">
      <t>カンリヒ</t>
    </rPh>
    <rPh sb="427" eb="429">
      <t>サクゲン</t>
    </rPh>
    <rPh sb="430" eb="431">
      <t>スス</t>
    </rPh>
    <rPh sb="439" eb="441">
      <t>カンリ</t>
    </rPh>
    <rPh sb="456" eb="458">
      <t>ジンコウ</t>
    </rPh>
    <rPh sb="458" eb="460">
      <t>ゲンショウ</t>
    </rPh>
    <rPh sb="463" eb="465">
      <t>ヨウイン</t>
    </rPh>
    <rPh sb="468" eb="470">
      <t>ゲンショウ</t>
    </rPh>
    <rPh sb="506" eb="508">
      <t>ケントウ</t>
    </rPh>
    <rPh sb="510" eb="512">
      <t>シセツ</t>
    </rPh>
    <rPh sb="513" eb="516">
      <t>コウリツカ</t>
    </rPh>
    <rPh sb="517" eb="518">
      <t>ハカ</t>
    </rPh>
    <rPh sb="527" eb="528">
      <t>ヨコ</t>
    </rPh>
    <rPh sb="531" eb="53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</si>
</sst>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86-4663-828C-FCCED196A9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A086-4663-828C-FCCED196A9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52.37</c:v>
                </c:pt>
                <c:pt idx="1">
                  <c:v>52.89</c:v>
                </c:pt>
                <c:pt idx="2">
                  <c:v>53.75</c:v>
                </c:pt>
                <c:pt idx="3">
                  <c:v>52.71</c:v>
                </c:pt>
                <c:pt idx="4">
                  <c:v>52.2</c:v>
                </c:pt>
              </c:numCache>
            </c:numRef>
          </c:val>
          <c:extLst>
            <c:ext xmlns:c16="http://schemas.microsoft.com/office/drawing/2014/chart" uri="{C3380CC4-5D6E-409C-BE32-E72D297353CC}">
              <c16:uniqueId val="{00000000-9B99-4C2C-9778-44A48792D36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9B99-4C2C-9778-44A48792D36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91.9</c:v>
                </c:pt>
                <c:pt idx="1">
                  <c:v>93.16</c:v>
                </c:pt>
                <c:pt idx="2">
                  <c:v>93.9</c:v>
                </c:pt>
                <c:pt idx="3">
                  <c:v>95.44</c:v>
                </c:pt>
                <c:pt idx="4">
                  <c:v>95.89</c:v>
                </c:pt>
              </c:numCache>
            </c:numRef>
          </c:val>
          <c:extLst>
            <c:ext xmlns:c16="http://schemas.microsoft.com/office/drawing/2014/chart" uri="{C3380CC4-5D6E-409C-BE32-E72D297353CC}">
              <c16:uniqueId val="{00000000-D5D0-41DF-97A5-8BE10AE0B67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D5D0-41DF-97A5-8BE10AE0B67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62.85</c:v>
                </c:pt>
                <c:pt idx="1">
                  <c:v>62.11</c:v>
                </c:pt>
                <c:pt idx="2">
                  <c:v>64.540000000000006</c:v>
                </c:pt>
                <c:pt idx="3">
                  <c:v>98.2</c:v>
                </c:pt>
                <c:pt idx="4">
                  <c:v>106.78</c:v>
                </c:pt>
              </c:numCache>
            </c:numRef>
          </c:val>
          <c:extLst>
            <c:ext xmlns:c16="http://schemas.microsoft.com/office/drawing/2014/chart" uri="{C3380CC4-5D6E-409C-BE32-E72D297353CC}">
              <c16:uniqueId val="{00000000-6C02-4A66-8C61-8BB899E667C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02-4A66-8C61-8BB899E667C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97-41C1-A3E3-D8AB8F4127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97-41C1-A3E3-D8AB8F4127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39-4E0A-A9BC-F4F4F8DC7D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39-4E0A-A9BC-F4F4F8DC7D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68-44EF-B9E8-A0B08B0B61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68-44EF-B9E8-A0B08B0B61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E1-44B6-9D2A-15301E3AA6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E1-44B6-9D2A-15301E3AA6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1069.27</c:v>
                </c:pt>
                <c:pt idx="1">
                  <c:v>977.89</c:v>
                </c:pt>
                <c:pt idx="2">
                  <c:v>882.34</c:v>
                </c:pt>
                <c:pt idx="3">
                  <c:v>855.62</c:v>
                </c:pt>
                <c:pt idx="4">
                  <c:v>968.09</c:v>
                </c:pt>
              </c:numCache>
            </c:numRef>
          </c:val>
          <c:extLst>
            <c:ext xmlns:c16="http://schemas.microsoft.com/office/drawing/2014/chart" uri="{C3380CC4-5D6E-409C-BE32-E72D297353CC}">
              <c16:uniqueId val="{00000000-F3E8-4D9B-BF15-19A2375039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F3E8-4D9B-BF15-19A2375039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36.17</c:v>
                </c:pt>
                <c:pt idx="1">
                  <c:v>36.33</c:v>
                </c:pt>
                <c:pt idx="2">
                  <c:v>48.57</c:v>
                </c:pt>
                <c:pt idx="3">
                  <c:v>54.37</c:v>
                </c:pt>
                <c:pt idx="4">
                  <c:v>57.39</c:v>
                </c:pt>
              </c:numCache>
            </c:numRef>
          </c:val>
          <c:extLst>
            <c:ext xmlns:c16="http://schemas.microsoft.com/office/drawing/2014/chart" uri="{C3380CC4-5D6E-409C-BE32-E72D297353CC}">
              <c16:uniqueId val="{00000000-1B7E-4522-8CEF-C8C400DB5E3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1B7E-4522-8CEF-C8C400DB5E3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357.05</c:v>
                </c:pt>
                <c:pt idx="1">
                  <c:v>358.42</c:v>
                </c:pt>
                <c:pt idx="2">
                  <c:v>266.97000000000003</c:v>
                </c:pt>
                <c:pt idx="3">
                  <c:v>240.91</c:v>
                </c:pt>
                <c:pt idx="4">
                  <c:v>191.92</c:v>
                </c:pt>
              </c:numCache>
            </c:numRef>
          </c:val>
          <c:extLst>
            <c:ext xmlns:c16="http://schemas.microsoft.com/office/drawing/2014/chart" uri="{C3380CC4-5D6E-409C-BE32-E72D297353CC}">
              <c16:uniqueId val="{00000000-B74F-4860-9E5F-87A5C34345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B74F-4860-9E5F-87A5C34345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6" zoomScale="80" zoomScaleNormal="80" workbookViewId="0">
      <selection activeCell="BE37" sqref="BE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磐田市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170038</v>
      </c>
      <c r="AM8" s="50"/>
      <c r="AN8" s="50"/>
      <c r="AO8" s="50"/>
      <c r="AP8" s="50"/>
      <c r="AQ8" s="50"/>
      <c r="AR8" s="50"/>
      <c r="AS8" s="50"/>
      <c r="AT8" s="45">
        <f>データ!T6</f>
        <v>163.44999999999999</v>
      </c>
      <c r="AU8" s="45"/>
      <c r="AV8" s="45"/>
      <c r="AW8" s="45"/>
      <c r="AX8" s="45"/>
      <c r="AY8" s="45"/>
      <c r="AZ8" s="45"/>
      <c r="BA8" s="45"/>
      <c r="BB8" s="45">
        <f>データ!U6</f>
        <v>1040.31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1.46</v>
      </c>
      <c r="Q10" s="45"/>
      <c r="R10" s="45"/>
      <c r="S10" s="45"/>
      <c r="T10" s="45"/>
      <c r="U10" s="45"/>
      <c r="V10" s="45"/>
      <c r="W10" s="45">
        <f>データ!Q6</f>
        <v>97.77</v>
      </c>
      <c r="X10" s="45"/>
      <c r="Y10" s="45"/>
      <c r="Z10" s="45"/>
      <c r="AA10" s="45"/>
      <c r="AB10" s="45"/>
      <c r="AC10" s="45"/>
      <c r="AD10" s="50">
        <f>データ!R6</f>
        <v>2221</v>
      </c>
      <c r="AE10" s="50"/>
      <c r="AF10" s="50"/>
      <c r="AG10" s="50"/>
      <c r="AH10" s="50"/>
      <c r="AI10" s="50"/>
      <c r="AJ10" s="50"/>
      <c r="AK10" s="2"/>
      <c r="AL10" s="50">
        <f>データ!V6</f>
        <v>2481</v>
      </c>
      <c r="AM10" s="50"/>
      <c r="AN10" s="50"/>
      <c r="AO10" s="50"/>
      <c r="AP10" s="50"/>
      <c r="AQ10" s="50"/>
      <c r="AR10" s="50"/>
      <c r="AS10" s="50"/>
      <c r="AT10" s="45">
        <f>データ!W6</f>
        <v>0.88</v>
      </c>
      <c r="AU10" s="45"/>
      <c r="AV10" s="45"/>
      <c r="AW10" s="45"/>
      <c r="AX10" s="45"/>
      <c r="AY10" s="45"/>
      <c r="AZ10" s="45"/>
      <c r="BA10" s="45"/>
      <c r="BB10" s="45">
        <f>データ!X6</f>
        <v>2819.32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8/N4tQZtdexSjb68z/XPSaDL7O3f8N5BpyAVGLoKGU95s8Ft72ygt7lZyJUyuqTnof4gQH4MrZ78bu/bi3qu8Q==" saltValue="4HBcGO4StfsHvyNs1fL6q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222119</v>
      </c>
      <c r="D6" s="33">
        <f t="shared" si="3"/>
        <v>47</v>
      </c>
      <c r="E6" s="33">
        <f t="shared" si="3"/>
        <v>17</v>
      </c>
      <c r="F6" s="33">
        <f t="shared" si="3"/>
        <v>5</v>
      </c>
      <c r="G6" s="33">
        <f t="shared" si="3"/>
        <v>0</v>
      </c>
      <c r="H6" s="33" t="str">
        <f t="shared" si="3"/>
        <v>静岡県　磐田市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1.46</v>
      </c>
      <c r="Q6" s="34">
        <f t="shared" si="3"/>
        <v>97.77</v>
      </c>
      <c r="R6" s="34">
        <f t="shared" si="3"/>
        <v>2221</v>
      </c>
      <c r="S6" s="34">
        <f t="shared" si="3"/>
        <v>170038</v>
      </c>
      <c r="T6" s="34">
        <f t="shared" si="3"/>
        <v>163.44999999999999</v>
      </c>
      <c r="U6" s="34">
        <f t="shared" si="3"/>
        <v>1040.31</v>
      </c>
      <c r="V6" s="34">
        <f t="shared" si="3"/>
        <v>2481</v>
      </c>
      <c r="W6" s="34">
        <f t="shared" si="3"/>
        <v>0.88</v>
      </c>
      <c r="X6" s="34">
        <f t="shared" si="3"/>
        <v>2819.32</v>
      </c>
      <c r="Y6" s="35">
        <f>IF(Y7="",NA(),Y7)</f>
        <v>62.85</v>
      </c>
      <c r="Z6" s="35">
        <f t="shared" ref="Z6:AH6" si="4">IF(Z7="",NA(),Z7)</f>
        <v>62.11</v>
      </c>
      <c r="AA6" s="35">
        <f t="shared" si="4"/>
        <v>64.540000000000006</v>
      </c>
      <c r="AB6" s="35">
        <f t="shared" si="4"/>
        <v>98.2</v>
      </c>
      <c r="AC6" s="35">
        <f t="shared" si="4"/>
        <v>106.78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1069.27</v>
      </c>
      <c r="BG6" s="35">
        <f t="shared" ref="BG6:BO6" si="7">IF(BG7="",NA(),BG7)</f>
        <v>977.89</v>
      </c>
      <c r="BH6" s="35">
        <f t="shared" si="7"/>
        <v>882.34</v>
      </c>
      <c r="BI6" s="35">
        <f t="shared" si="7"/>
        <v>855.62</v>
      </c>
      <c r="BJ6" s="35">
        <f t="shared" si="7"/>
        <v>968.09</v>
      </c>
      <c r="BK6" s="35">
        <f t="shared" si="7"/>
        <v>1044.8</v>
      </c>
      <c r="BL6" s="35">
        <f t="shared" si="7"/>
        <v>1081.8</v>
      </c>
      <c r="BM6" s="35">
        <f t="shared" si="7"/>
        <v>974.93</v>
      </c>
      <c r="BN6" s="35">
        <f t="shared" si="7"/>
        <v>855.8</v>
      </c>
      <c r="BO6" s="35">
        <f t="shared" si="7"/>
        <v>789.46</v>
      </c>
      <c r="BP6" s="34" t="str">
        <f>IF(BP7="","",IF(BP7="-","【-】","【"&amp;SUBSTITUTE(TEXT(BP7,"#,##0.00"),"-","△")&amp;"】"))</f>
        <v>【747.76】</v>
      </c>
      <c r="BQ6" s="35">
        <f>IF(BQ7="",NA(),BQ7)</f>
        <v>36.17</v>
      </c>
      <c r="BR6" s="35">
        <f t="shared" ref="BR6:BZ6" si="8">IF(BR7="",NA(),BR7)</f>
        <v>36.33</v>
      </c>
      <c r="BS6" s="35">
        <f t="shared" si="8"/>
        <v>48.57</v>
      </c>
      <c r="BT6" s="35">
        <f t="shared" si="8"/>
        <v>54.37</v>
      </c>
      <c r="BU6" s="35">
        <f t="shared" si="8"/>
        <v>57.39</v>
      </c>
      <c r="BV6" s="35">
        <f t="shared" si="8"/>
        <v>50.82</v>
      </c>
      <c r="BW6" s="35">
        <f t="shared" si="8"/>
        <v>52.19</v>
      </c>
      <c r="BX6" s="35">
        <f t="shared" si="8"/>
        <v>55.32</v>
      </c>
      <c r="BY6" s="35">
        <f t="shared" si="8"/>
        <v>59.8</v>
      </c>
      <c r="BZ6" s="35">
        <f t="shared" si="8"/>
        <v>57.77</v>
      </c>
      <c r="CA6" s="34" t="str">
        <f>IF(CA7="","",IF(CA7="-","【-】","【"&amp;SUBSTITUTE(TEXT(CA7,"#,##0.00"),"-","△")&amp;"】"))</f>
        <v>【59.51】</v>
      </c>
      <c r="CB6" s="35">
        <f>IF(CB7="",NA(),CB7)</f>
        <v>357.05</v>
      </c>
      <c r="CC6" s="35">
        <f t="shared" ref="CC6:CK6" si="9">IF(CC7="",NA(),CC7)</f>
        <v>358.42</v>
      </c>
      <c r="CD6" s="35">
        <f t="shared" si="9"/>
        <v>266.97000000000003</v>
      </c>
      <c r="CE6" s="35">
        <f t="shared" si="9"/>
        <v>240.91</v>
      </c>
      <c r="CF6" s="35">
        <f t="shared" si="9"/>
        <v>191.92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52.37</v>
      </c>
      <c r="CN6" s="35">
        <f t="shared" ref="CN6:CV6" si="10">IF(CN7="",NA(),CN7)</f>
        <v>52.89</v>
      </c>
      <c r="CO6" s="35">
        <f t="shared" si="10"/>
        <v>53.75</v>
      </c>
      <c r="CP6" s="35">
        <f t="shared" si="10"/>
        <v>52.71</v>
      </c>
      <c r="CQ6" s="35">
        <f t="shared" si="10"/>
        <v>52.2</v>
      </c>
      <c r="CR6" s="35">
        <f t="shared" si="10"/>
        <v>53.24</v>
      </c>
      <c r="CS6" s="35">
        <f t="shared" si="10"/>
        <v>52.31</v>
      </c>
      <c r="CT6" s="35">
        <f t="shared" si="10"/>
        <v>60.65</v>
      </c>
      <c r="CU6" s="35">
        <f t="shared" si="10"/>
        <v>51.75</v>
      </c>
      <c r="CV6" s="35">
        <f t="shared" si="10"/>
        <v>50.68</v>
      </c>
      <c r="CW6" s="34" t="str">
        <f>IF(CW7="","",IF(CW7="-","【-】","【"&amp;SUBSTITUTE(TEXT(CW7,"#,##0.00"),"-","△")&amp;"】"))</f>
        <v>【52.23】</v>
      </c>
      <c r="CX6" s="35">
        <f>IF(CX7="",NA(),CX7)</f>
        <v>91.9</v>
      </c>
      <c r="CY6" s="35">
        <f t="shared" ref="CY6:DG6" si="11">IF(CY7="",NA(),CY7)</f>
        <v>93.16</v>
      </c>
      <c r="CZ6" s="35">
        <f t="shared" si="11"/>
        <v>93.9</v>
      </c>
      <c r="DA6" s="35">
        <f t="shared" si="11"/>
        <v>95.44</v>
      </c>
      <c r="DB6" s="35">
        <f t="shared" si="11"/>
        <v>95.89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222119</v>
      </c>
      <c r="D7" s="37">
        <v>47</v>
      </c>
      <c r="E7" s="37">
        <v>17</v>
      </c>
      <c r="F7" s="37">
        <v>5</v>
      </c>
      <c r="G7" s="37">
        <v>0</v>
      </c>
      <c r="H7" s="37" t="s">
        <v>99</v>
      </c>
      <c r="I7" s="37" t="s">
        <v>100</v>
      </c>
      <c r="J7" s="37" t="s">
        <v>101</v>
      </c>
      <c r="K7" s="37" t="s">
        <v>102</v>
      </c>
      <c r="L7" s="37" t="s">
        <v>103</v>
      </c>
      <c r="M7" s="37" t="s">
        <v>104</v>
      </c>
      <c r="N7" s="38" t="s">
        <v>105</v>
      </c>
      <c r="O7" s="38" t="s">
        <v>106</v>
      </c>
      <c r="P7" s="38">
        <v>1.46</v>
      </c>
      <c r="Q7" s="38">
        <v>97.77</v>
      </c>
      <c r="R7" s="38">
        <v>2221</v>
      </c>
      <c r="S7" s="38">
        <v>170038</v>
      </c>
      <c r="T7" s="38">
        <v>163.44999999999999</v>
      </c>
      <c r="U7" s="38">
        <v>1040.31</v>
      </c>
      <c r="V7" s="38">
        <v>2481</v>
      </c>
      <c r="W7" s="38">
        <v>0.88</v>
      </c>
      <c r="X7" s="38">
        <v>2819.32</v>
      </c>
      <c r="Y7" s="38">
        <v>62.85</v>
      </c>
      <c r="Z7" s="38">
        <v>62.11</v>
      </c>
      <c r="AA7" s="38">
        <v>64.540000000000006</v>
      </c>
      <c r="AB7" s="38">
        <v>98.2</v>
      </c>
      <c r="AC7" s="38">
        <v>106.78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1069.27</v>
      </c>
      <c r="BG7" s="38">
        <v>977.89</v>
      </c>
      <c r="BH7" s="38">
        <v>882.34</v>
      </c>
      <c r="BI7" s="38">
        <v>855.62</v>
      </c>
      <c r="BJ7" s="38">
        <v>968.09</v>
      </c>
      <c r="BK7" s="38">
        <v>1044.8</v>
      </c>
      <c r="BL7" s="38">
        <v>1081.8</v>
      </c>
      <c r="BM7" s="38">
        <v>974.93</v>
      </c>
      <c r="BN7" s="38">
        <v>855.8</v>
      </c>
      <c r="BO7" s="38">
        <v>789.46</v>
      </c>
      <c r="BP7" s="38">
        <v>747.76</v>
      </c>
      <c r="BQ7" s="38">
        <v>36.17</v>
      </c>
      <c r="BR7" s="38">
        <v>36.33</v>
      </c>
      <c r="BS7" s="38">
        <v>48.57</v>
      </c>
      <c r="BT7" s="38">
        <v>54.37</v>
      </c>
      <c r="BU7" s="38">
        <v>57.39</v>
      </c>
      <c r="BV7" s="38">
        <v>50.82</v>
      </c>
      <c r="BW7" s="38">
        <v>52.19</v>
      </c>
      <c r="BX7" s="38">
        <v>55.32</v>
      </c>
      <c r="BY7" s="38">
        <v>59.8</v>
      </c>
      <c r="BZ7" s="38">
        <v>57.77</v>
      </c>
      <c r="CA7" s="38">
        <v>59.51</v>
      </c>
      <c r="CB7" s="38">
        <v>357.05</v>
      </c>
      <c r="CC7" s="38">
        <v>358.42</v>
      </c>
      <c r="CD7" s="38">
        <v>266.97000000000003</v>
      </c>
      <c r="CE7" s="38">
        <v>240.91</v>
      </c>
      <c r="CF7" s="38">
        <v>191.92</v>
      </c>
      <c r="CG7" s="38">
        <v>300.52</v>
      </c>
      <c r="CH7" s="38">
        <v>296.14</v>
      </c>
      <c r="CI7" s="38">
        <v>283.17</v>
      </c>
      <c r="CJ7" s="38">
        <v>263.76</v>
      </c>
      <c r="CK7" s="38">
        <v>274.35000000000002</v>
      </c>
      <c r="CL7" s="38">
        <v>261.45999999999998</v>
      </c>
      <c r="CM7" s="38">
        <v>52.37</v>
      </c>
      <c r="CN7" s="38">
        <v>52.89</v>
      </c>
      <c r="CO7" s="38">
        <v>53.75</v>
      </c>
      <c r="CP7" s="38">
        <v>52.71</v>
      </c>
      <c r="CQ7" s="38">
        <v>52.2</v>
      </c>
      <c r="CR7" s="38">
        <v>53.24</v>
      </c>
      <c r="CS7" s="38">
        <v>52.31</v>
      </c>
      <c r="CT7" s="38">
        <v>60.65</v>
      </c>
      <c r="CU7" s="38">
        <v>51.75</v>
      </c>
      <c r="CV7" s="38">
        <v>50.68</v>
      </c>
      <c r="CW7" s="38">
        <v>52.23</v>
      </c>
      <c r="CX7" s="38">
        <v>91.9</v>
      </c>
      <c r="CY7" s="38">
        <v>93.16</v>
      </c>
      <c r="CZ7" s="38">
        <v>93.9</v>
      </c>
      <c r="DA7" s="38">
        <v>95.44</v>
      </c>
      <c r="DB7" s="38">
        <v>95.89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CL4603</cp:lastModifiedBy>
  <cp:lastPrinted>2020-02-12T23:50:07Z</cp:lastPrinted>
  <dcterms:created xsi:type="dcterms:W3CDTF">2019-12-05T05:20:17Z</dcterms:created>
  <dcterms:modified xsi:type="dcterms:W3CDTF">2020-02-12T23:50:08Z</dcterms:modified>
  <cp:category/>
</cp:coreProperties>
</file>