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7fvM5k4Npu0cflSD0SBUasF4T7t8EYX1A8DxoGkm0pG9OGtZo44r1EPSAp29PftuxDB5jkfoowtsBH4CNkihA==" workbookSaltValue="MFI1DY21vvNi9DuS7/kDDg==" workbookSpinCount="100000"/>
  <bookViews>
    <workbookView xWindow="-120" yWindow="-120" windowWidth="20730" windowHeight="11160"/>
  </bookViews>
  <sheets>
    <sheet name="法適用_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<sst xmlns:r="http://schemas.openxmlformats.org/officeDocument/2006/relationships" xmlns="http://schemas.openxmlformats.org/spreadsheetml/2006/main" count="107" uniqueCount="107">
  <si>
    <t>事業名</t>
  </si>
  <si>
    <t>業務名</t>
    <rPh sb="2" eb="3">
      <t>メイ</t>
    </rPh>
    <phoneticPr fontId="1"/>
  </si>
  <si>
    <t>経営比較分析表（平成30年度決算）</t>
  </si>
  <si>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</si>
  <si>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</si>
  <si>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</si>
  <si>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現在給水人口(人)</t>
  </si>
  <si>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</si>
  <si>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</si>
  <si>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</si>
  <si>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</si>
  <si>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</si>
  <si>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</si>
  <si>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</si>
  <si>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</si>
  <si>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</si>
  <si>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</si>
  <si>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</si>
  <si>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</si>
  <si>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</si>
  <si>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</si>
  <si>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</si>
  <si>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</si>
  <si>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</si>
  <si>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</si>
  <si>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</si>
  <si>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</si>
  <si>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r>
      <t>1か月20ｍ</t>
    </r>
    <r>
      <rPr>
        <b/>
        <vertAlign val="superscript"/>
        <sz val="12"/>
        <color theme="1"/>
        <rFont val="ＭＳ ゴシック"/>
      </rPr>
      <t>3</t>
    </r>
    <r>
      <rPr>
        <b/>
        <sz val="11"/>
        <color theme="1"/>
        <rFont val="ＭＳ ゴシック"/>
      </rPr>
      <t>当たり家庭料金(円)</t>
    </r>
  </si>
  <si>
    <t>1⑥</t>
  </si>
  <si>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</si>
  <si>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</si>
  <si>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</si>
  <si>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</si>
  <si>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</si>
  <si>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</si>
  <si>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</si>
  <si>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</si>
  <si>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</si>
  <si>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</si>
  <si>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</si>
  <si>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</si>
  <si>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</si>
  <si>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</si>
  <si>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</si>
  <si>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</si>
  <si>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</si>
  <si>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</si>
  <si>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</si>
  <si>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</si>
  <si>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</si>
  <si>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</si>
  <si>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</si>
  <si>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</si>
  <si>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</si>
  <si>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</si>
  <si>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</si>
  <si>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</si>
  <si>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</si>
  <si>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</si>
  <si>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</si>
  <si>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</si>
  <si>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</si>
  <si>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</si>
  <si>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</si>
  <si>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</si>
  <si>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</si>
  <si>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</si>
  <si>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</si>
  <si>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</si>
  <si>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</si>
  <si>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</si>
  <si>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</si>
  <si>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</si>
  <si>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</si>
  <si>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</si>
  <si>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</si>
  <si>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</si>
  <si>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</si>
  <si>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</si>
  <si>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</si>
  <si>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</si>
  <si>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</si>
  <si>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</si>
  <si>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</si>
  <si>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</si>
  <si>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</si>
  <si>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</si>
  <si>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</si>
  <si>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</si>
  <si>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</si>
  <si>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</si>
  <si>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</si>
  <si>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伊東市</t>
  </si>
  <si>
    <t>A4</t>
  </si>
  <si>
    <t>法適用</t>
  </si>
  <si>
    <t>水道事業</t>
  </si>
  <si>
    <t>末端給水事業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</si>
  <si>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</si>
  <si>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</si>
  <si>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</si>
  <si>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</si>
  <si>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</si>
  <si>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</si>
  <si>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</si>
  <si>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経常収支比率、料金回収率が100％を超え、累積欠損金も生じておらず、本市の経営状況は、引き続き健全な水準にあります。
　しかし、有収率や管路経年化率等は全国平均値や類似団体平均値と比較して厳しい数値を示しており、計画的かつ効率的な対策が求められています。
　給水人口の減少等により給水収益が減少傾向にあり、厳しい財政状況の中で老朽化施設の更新や耐震化等を適切に進めていくために、更なる経常経費の節減や企業債残高の縮減に繋がる効率的な事業運営に努めるとともに、給水需要に応じた施設規模の見直しや施設の統廃合、管種や老朽度合に応じた更新の優先順位設定を検討し、施設、管路の長期的な更新計画を定め、更新事業費の抑制及び平準化や施設の長寿命化に努めます。
　</t>
    <rPh sb="91" eb="93">
      <t>ヒカク</t>
    </rPh>
    <rPh sb="95" eb="96">
      <t>キビ</t>
    </rPh>
    <rPh sb="98" eb="99">
      <t>スウ</t>
    </rPh>
    <rPh sb="154" eb="155">
      <t>キビ</t>
    </rPh>
    <rPh sb="157" eb="159">
      <t>ザイセイ</t>
    </rPh>
    <rPh sb="159" eb="161">
      <t>ジョウキョウ</t>
    </rPh>
    <rPh sb="162" eb="163">
      <t>ナカ</t>
    </rPh>
    <rPh sb="190" eb="191">
      <t>サラ</t>
    </rPh>
    <rPh sb="210" eb="211">
      <t>ツナ</t>
    </rPh>
    <rPh sb="213" eb="216">
      <t>コウリツテキ</t>
    </rPh>
    <rPh sb="217" eb="219">
      <t>ジギョウ</t>
    </rPh>
    <rPh sb="219" eb="221">
      <t>ウンエイ</t>
    </rPh>
    <rPh sb="222" eb="223">
      <t>ツト</t>
    </rPh>
    <phoneticPr fontId="1"/>
  </si>
  <si>
    <t xml:space="preserve">　経常収支比率は、単年度収支の黒字を示す100％を上回っており、累積欠損金の発生も無く、本市の経営状況は健全な水準が保たれています。
　流動比率は、類似団体平均を下回っておりますが、全国平均とほぼ同水準にあり、必要な支払能力は確保されています。
　数値の上昇は、流動負債の減少によるものです。
　企業債残高対給水収益比率は、類似団体平均を上回っておりますが、75％を超える自己資本構成比率を維持しており、企業債に対する依存度は低いものと考えられます。
　料金回収率は100％を上回っており、経営に必要な経費を水道料金収入で賄うとともに、給水原価については、類似団体平均を下回る水準を維持しております。
　給水原価の上昇は、燃料調整費の上昇に伴う動力費（電気料金）の増加が主な要因ですが、有収水量が減少傾向にある中で、経常経費の縮減に努め、より効率的な事業運営について検討していく必要があります。
　施設利用率については、本市は観光を中心とした第３次産業が主要産業であるため、行楽シーズンの水需要の増大を考慮し、適正な施設規模を検討する必要があります。
　有収率は、平成29年度から0.52%低下し74.61%となりましたが、引き続き漏水調査や老朽管更新の計画的な実施に努め、有収率の向上を図っていきます。
</t>
    <rPh sb="1" eb="3">
      <t>ケイジョウ</t>
    </rPh>
    <rPh sb="3" eb="5">
      <t>シュウシ</t>
    </rPh>
    <rPh sb="5" eb="7">
      <t>ヒリツ</t>
    </rPh>
    <rPh sb="9" eb="12">
      <t>タンネンド</t>
    </rPh>
    <rPh sb="12" eb="14">
      <t>シュウシ</t>
    </rPh>
    <rPh sb="15" eb="17">
      <t>クロジ</t>
    </rPh>
    <rPh sb="18" eb="19">
      <t>シメ</t>
    </rPh>
    <rPh sb="25" eb="27">
      <t>ウワマワ</t>
    </rPh>
    <rPh sb="32" eb="34">
      <t>ルイセキ</t>
    </rPh>
    <rPh sb="34" eb="37">
      <t>ケッソンキン</t>
    </rPh>
    <rPh sb="38" eb="40">
      <t>ハッセイ</t>
    </rPh>
    <rPh sb="41" eb="42">
      <t>ナ</t>
    </rPh>
    <rPh sb="44" eb="46">
      <t>ホンシ</t>
    </rPh>
    <rPh sb="47" eb="49">
      <t>ケイエイ</t>
    </rPh>
    <rPh sb="49" eb="51">
      <t>ジョウキョウ</t>
    </rPh>
    <rPh sb="52" eb="54">
      <t>ケンゼン</t>
    </rPh>
    <rPh sb="55" eb="57">
      <t>スイジュン</t>
    </rPh>
    <rPh sb="58" eb="59">
      <t>タモ</t>
    </rPh>
    <rPh sb="98" eb="101">
      <t>ドウスイジュン</t>
    </rPh>
    <rPh sb="124" eb="126">
      <t>スウチ</t>
    </rPh>
    <rPh sb="127" eb="129">
      <t>ジョウショウ</t>
    </rPh>
    <rPh sb="131" eb="133">
      <t>リュウドウ</t>
    </rPh>
    <rPh sb="133" eb="135">
      <t>フサイ</t>
    </rPh>
    <rPh sb="136" eb="138">
      <t>ゲンショウ</t>
    </rPh>
    <rPh sb="148" eb="150">
      <t>キギョウ</t>
    </rPh>
    <rPh sb="150" eb="151">
      <t>サイ</t>
    </rPh>
    <rPh sb="151" eb="153">
      <t>ザンダカ</t>
    </rPh>
    <rPh sb="153" eb="154">
      <t>タイ</t>
    </rPh>
    <rPh sb="154" eb="156">
      <t>キュウスイ</t>
    </rPh>
    <rPh sb="156" eb="158">
      <t>シュウエキ</t>
    </rPh>
    <rPh sb="158" eb="160">
      <t>ヒリツ</t>
    </rPh>
    <rPh sb="162" eb="164">
      <t>ルイジ</t>
    </rPh>
    <rPh sb="164" eb="166">
      <t>ダンタイ</t>
    </rPh>
    <rPh sb="166" eb="168">
      <t>ヘイキン</t>
    </rPh>
    <rPh sb="169" eb="171">
      <t>ウワマワ</t>
    </rPh>
    <rPh sb="183" eb="184">
      <t>コ</t>
    </rPh>
    <rPh sb="186" eb="188">
      <t>ジコ</t>
    </rPh>
    <rPh sb="188" eb="190">
      <t>シホン</t>
    </rPh>
    <rPh sb="190" eb="192">
      <t>コウセイ</t>
    </rPh>
    <rPh sb="192" eb="194">
      <t>ヒリツ</t>
    </rPh>
    <rPh sb="195" eb="197">
      <t>イジ</t>
    </rPh>
    <rPh sb="202" eb="204">
      <t>キギョウ</t>
    </rPh>
    <rPh sb="204" eb="205">
      <t>サイ</t>
    </rPh>
    <rPh sb="206" eb="207">
      <t>タイ</t>
    </rPh>
    <rPh sb="209" eb="212">
      <t>イゾンド</t>
    </rPh>
    <rPh sb="213" eb="214">
      <t>ヒク</t>
    </rPh>
    <rPh sb="218" eb="219">
      <t>カンガ</t>
    </rPh>
    <rPh sb="227" eb="229">
      <t>リョウキン</t>
    </rPh>
    <rPh sb="229" eb="231">
      <t>カイシュウ</t>
    </rPh>
    <rPh sb="231" eb="232">
      <t>リツ</t>
    </rPh>
    <rPh sb="245" eb="247">
      <t>ケイエイ</t>
    </rPh>
    <rPh sb="248" eb="250">
      <t>ヒツヨウ</t>
    </rPh>
    <rPh sb="251" eb="253">
      <t>ケイヒ</t>
    </rPh>
    <rPh sb="254" eb="256">
      <t>スイドウ</t>
    </rPh>
    <rPh sb="256" eb="258">
      <t>リョウキン</t>
    </rPh>
    <rPh sb="258" eb="260">
      <t>シュウニュウ</t>
    </rPh>
    <rPh sb="261" eb="262">
      <t>マカナ</t>
    </rPh>
    <rPh sb="268" eb="270">
      <t>キュウスイ</t>
    </rPh>
    <rPh sb="270" eb="272">
      <t>ゲンカ</t>
    </rPh>
    <rPh sb="278" eb="280">
      <t>ルイジ</t>
    </rPh>
    <rPh sb="280" eb="282">
      <t>ダンタイ</t>
    </rPh>
    <rPh sb="282" eb="284">
      <t>ヘイキン</t>
    </rPh>
    <rPh sb="285" eb="287">
      <t>シタマワ</t>
    </rPh>
    <rPh sb="288" eb="290">
      <t>スイジュン</t>
    </rPh>
    <rPh sb="291" eb="293">
      <t>イジ</t>
    </rPh>
    <rPh sb="302" eb="304">
      <t>キュウスイ</t>
    </rPh>
    <rPh sb="304" eb="306">
      <t>ゲンカ</t>
    </rPh>
    <rPh sb="307" eb="309">
      <t>ジョウショウ</t>
    </rPh>
    <rPh sb="311" eb="313">
      <t>ネンリョウ</t>
    </rPh>
    <rPh sb="313" eb="315">
      <t>チョウセイ</t>
    </rPh>
    <rPh sb="315" eb="316">
      <t>ヒ</t>
    </rPh>
    <rPh sb="317" eb="319">
      <t>ジョウショウ</t>
    </rPh>
    <rPh sb="320" eb="321">
      <t>トモナ</t>
    </rPh>
    <rPh sb="322" eb="324">
      <t>ドウリョク</t>
    </rPh>
    <rPh sb="324" eb="325">
      <t>ヒ</t>
    </rPh>
    <rPh sb="326" eb="328">
      <t>デンキ</t>
    </rPh>
    <rPh sb="328" eb="330">
      <t>リョウキン</t>
    </rPh>
    <rPh sb="332" eb="334">
      <t>ゾウカ</t>
    </rPh>
    <rPh sb="335" eb="336">
      <t>オモ</t>
    </rPh>
    <rPh sb="337" eb="339">
      <t>ヨウイン</t>
    </rPh>
    <rPh sb="343" eb="345">
      <t>ユウシュウ</t>
    </rPh>
    <rPh sb="345" eb="347">
      <t>スイリョウ</t>
    </rPh>
    <rPh sb="348" eb="350">
      <t>ゲンショウ</t>
    </rPh>
    <rPh sb="350" eb="352">
      <t>ケイコウ</t>
    </rPh>
    <rPh sb="355" eb="356">
      <t>ナカ</t>
    </rPh>
    <rPh sb="358" eb="360">
      <t>ケイジョウ</t>
    </rPh>
    <rPh sb="360" eb="362">
      <t>ケイヒ</t>
    </rPh>
    <rPh sb="363" eb="365">
      <t>シュクゲン</t>
    </rPh>
    <rPh sb="366" eb="367">
      <t>ツト</t>
    </rPh>
    <rPh sb="371" eb="374">
      <t>コウリツテキ</t>
    </rPh>
    <rPh sb="375" eb="377">
      <t>ジギョウ</t>
    </rPh>
    <rPh sb="377" eb="379">
      <t>ウンエイ</t>
    </rPh>
    <rPh sb="383" eb="385">
      <t>ケントウ</t>
    </rPh>
    <rPh sb="389" eb="391">
      <t>ヒツヨウ</t>
    </rPh>
    <rPh sb="477" eb="479">
      <t>ユウシュウ</t>
    </rPh>
    <rPh sb="479" eb="480">
      <t>リツ</t>
    </rPh>
    <rPh sb="482" eb="484">
      <t>ヘイセイ</t>
    </rPh>
    <rPh sb="486" eb="488">
      <t>ネンド</t>
    </rPh>
    <rPh sb="495" eb="497">
      <t>テイカ</t>
    </rPh>
    <rPh sb="512" eb="513">
      <t>ヒ</t>
    </rPh>
    <rPh sb="514" eb="515">
      <t>ツヅ</t>
    </rPh>
    <rPh sb="516" eb="518">
      <t>ロウスイ</t>
    </rPh>
    <rPh sb="518" eb="520">
      <t>チョウサ</t>
    </rPh>
    <rPh sb="521" eb="523">
      <t>ロウキュウ</t>
    </rPh>
    <rPh sb="523" eb="524">
      <t>カン</t>
    </rPh>
    <rPh sb="524" eb="526">
      <t>コウシン</t>
    </rPh>
    <rPh sb="527" eb="530">
      <t>ケイカクテキ</t>
    </rPh>
    <rPh sb="531" eb="533">
      <t>ジッシ</t>
    </rPh>
    <rPh sb="534" eb="535">
      <t>ツト</t>
    </rPh>
    <rPh sb="537" eb="539">
      <t>ユウシュウ</t>
    </rPh>
    <rPh sb="539" eb="540">
      <t>リツ</t>
    </rPh>
    <rPh sb="541" eb="543">
      <t>コウジョウ</t>
    </rPh>
    <rPh sb="544" eb="545">
      <t>ハカ</t>
    </rPh>
    <phoneticPr fontId="1"/>
  </si>
  <si>
    <r>
      <t>　有形固定資産の減価償却率は、類似団体平均値を若干下回っておりますが、施設の老朽化の状況は他の事業体とほぼ同様の状況であると考えられます。
　施設の老朽度合いを注視し、老朽施設の更新に向けて財源の確保を検討する必要があります。
　</t>
    </r>
    <r>
      <rPr>
        <sz val="11"/>
        <color auto="1"/>
        <rFont val="ＭＳ ゴシック"/>
      </rPr>
      <t>管路経年化率は、類似団体平均値より高い値となっておりますが、これは、人口の増加に伴い、水需要が急激に増大した時期に拡張整備された水道管が更新時期を迎えてきているためです。また、これらの水道管の更新には多大な費用が見込まれており、主たる財源である給水収益が減少傾向にある中で、耐用年数を経過した管路に対し、管路の更新ペースが追いついておらず、管路更新率が類似団体平均値を下回っております。
　今後は、アセットマネジメントに基づき、財源の確保と更新事業費の平準化を図り、管路の更新を計画的に進めていきます。</t>
    </r>
    <rPh sb="132" eb="133">
      <t>タカ</t>
    </rPh>
    <rPh sb="134" eb="135">
      <t>アタイ</t>
    </rPh>
    <rPh sb="207" eb="210">
      <t>スイドウカン</t>
    </rPh>
    <rPh sb="211" eb="213">
      <t>コウシン</t>
    </rPh>
    <rPh sb="215" eb="217">
      <t>タダイ</t>
    </rPh>
    <rPh sb="218" eb="220">
      <t>ヒヨウ</t>
    </rPh>
    <rPh sb="221" eb="223">
      <t>ミコ</t>
    </rPh>
    <rPh sb="229" eb="230">
      <t>シュ</t>
    </rPh>
    <rPh sb="232" eb="234">
      <t>ザイゲン</t>
    </rPh>
    <rPh sb="237" eb="239">
      <t>キュウスイ</t>
    </rPh>
    <rPh sb="239" eb="241">
      <t>シュウエキ</t>
    </rPh>
    <rPh sb="242" eb="244">
      <t>ゲンショウ</t>
    </rPh>
    <rPh sb="244" eb="246">
      <t>ケイコウ</t>
    </rPh>
    <rPh sb="249" eb="250">
      <t>ナカ</t>
    </rPh>
    <rPh sb="252" eb="254">
      <t>タイヨウ</t>
    </rPh>
    <rPh sb="254" eb="256">
      <t>ネンスウ</t>
    </rPh>
    <rPh sb="257" eb="259">
      <t>ケイカ</t>
    </rPh>
    <rPh sb="261" eb="263">
      <t>カンロ</t>
    </rPh>
    <rPh sb="264" eb="265">
      <t>タイ</t>
    </rPh>
    <rPh sb="267" eb="269">
      <t>カンロ</t>
    </rPh>
    <rPh sb="270" eb="272">
      <t>コウシン</t>
    </rPh>
    <rPh sb="276" eb="277">
      <t>オ</t>
    </rPh>
    <rPh sb="285" eb="287">
      <t>カンロ</t>
    </rPh>
    <rPh sb="287" eb="289">
      <t>コウシン</t>
    </rPh>
    <rPh sb="289" eb="290">
      <t>リツ</t>
    </rPh>
    <rPh sb="291" eb="293">
      <t>ルイジ</t>
    </rPh>
    <rPh sb="293" eb="295">
      <t>ダンタイ</t>
    </rPh>
    <rPh sb="295" eb="298">
      <t>ヘイキンチ</t>
    </rPh>
    <rPh sb="299" eb="301">
      <t>シタマワ</t>
    </rPh>
    <rPh sb="310" eb="312">
      <t>コンゴ</t>
    </rPh>
    <rPh sb="325" eb="326">
      <t>モト</t>
    </rPh>
    <rPh sb="329" eb="331">
      <t>ザイゲン</t>
    </rPh>
    <rPh sb="332" eb="334">
      <t>カクホ</t>
    </rPh>
    <rPh sb="335" eb="337">
      <t>コウシン</t>
    </rPh>
    <rPh sb="337" eb="340">
      <t>ジギョウヒ</t>
    </rPh>
    <rPh sb="341" eb="344">
      <t>ヘイジュンカ</t>
    </rPh>
    <rPh sb="345" eb="346">
      <t>ハカ</t>
    </rPh>
    <rPh sb="348" eb="350">
      <t>カンロ</t>
    </rPh>
    <rPh sb="351" eb="353">
      <t>コウシン</t>
    </rPh>
    <rPh sb="354" eb="357">
      <t>ケイカクテキ</t>
    </rPh>
    <rPh sb="358" eb="359">
      <t>スス</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</si>
</sst>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6" formatCode="#,##0.00;&quot;△&quot;#,##0.00"/>
    <numFmt numFmtId="179" formatCode="#,##0.00;&quot;△&quot;#,##0.00;&quot;-&quot;"/>
    <numFmt numFmtId="177" formatCode="#,##0;&quot;△&quot;#,##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c:v>
                </c:pt>
                <c:pt idx="1">
                  <c:v>0.79</c:v>
                </c:pt>
                <c:pt idx="2">
                  <c:v>0.99</c:v>
                </c:pt>
                <c:pt idx="3">
                  <c:v>0.47</c:v>
                </c:pt>
                <c:pt idx="4">
                  <c:v>0.42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0.72</c:v>
                </c:pt>
                <c:pt idx="1">
                  <c:v>0.71</c:v>
                </c:pt>
                <c:pt idx="2">
                  <c:v>0.71</c:v>
                </c:pt>
                <c:pt idx="3">
                  <c:v>0.75</c:v>
                </c:pt>
                <c:pt idx="4">
                  <c:v>0.63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45.66</c:v>
                </c:pt>
                <c:pt idx="1">
                  <c:v>45.26</c:v>
                </c:pt>
                <c:pt idx="2">
                  <c:v>42.52</c:v>
                </c:pt>
                <c:pt idx="3">
                  <c:v>42.18</c:v>
                </c:pt>
                <c:pt idx="4">
                  <c:v>41.52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59.17</c:v>
                </c:pt>
                <c:pt idx="1">
                  <c:v>59.34</c:v>
                </c:pt>
                <c:pt idx="2">
                  <c:v>59.11</c:v>
                </c:pt>
                <c:pt idx="3">
                  <c:v>59.74</c:v>
                </c:pt>
                <c:pt idx="4">
                  <c:v>59.46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69.42</c:v>
                </c:pt>
                <c:pt idx="1">
                  <c:v>71</c:v>
                </c:pt>
                <c:pt idx="2">
                  <c:v>74.7</c:v>
                </c:pt>
                <c:pt idx="3">
                  <c:v>75.13</c:v>
                </c:pt>
                <c:pt idx="4">
                  <c:v>74.61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87.6</c:v>
                </c:pt>
                <c:pt idx="1">
                  <c:v>87.74</c:v>
                </c:pt>
                <c:pt idx="2">
                  <c:v>87.91</c:v>
                </c:pt>
                <c:pt idx="3">
                  <c:v>87.28</c:v>
                </c:pt>
                <c:pt idx="4">
                  <c:v>87.41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114.01</c:v>
                </c:pt>
                <c:pt idx="1">
                  <c:v>114.81</c:v>
                </c:pt>
                <c:pt idx="2">
                  <c:v>123.48</c:v>
                </c:pt>
                <c:pt idx="3">
                  <c:v>114.1</c:v>
                </c:pt>
                <c:pt idx="4">
                  <c:v>115.38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111.96</c:v>
                </c:pt>
                <c:pt idx="1">
                  <c:v>112.69</c:v>
                </c:pt>
                <c:pt idx="2">
                  <c:v>113.16</c:v>
                </c:pt>
                <c:pt idx="3">
                  <c:v>112.15</c:v>
                </c:pt>
                <c:pt idx="4">
                  <c:v>111.44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42.91</c:v>
                </c:pt>
                <c:pt idx="1">
                  <c:v>43.94</c:v>
                </c:pt>
                <c:pt idx="2">
                  <c:v>39.24</c:v>
                </c:pt>
                <c:pt idx="3">
                  <c:v>40.76</c:v>
                </c:pt>
                <c:pt idx="4">
                  <c:v>41.68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45.25</c:v>
                </c:pt>
                <c:pt idx="1">
                  <c:v>46.27</c:v>
                </c:pt>
                <c:pt idx="2">
                  <c:v>46.88</c:v>
                </c:pt>
                <c:pt idx="3">
                  <c:v>46.94</c:v>
                </c:pt>
                <c:pt idx="4">
                  <c:v>47.62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29.5</c:v>
                </c:pt>
                <c:pt idx="1">
                  <c:v>29.42</c:v>
                </c:pt>
                <c:pt idx="2">
                  <c:v>32.92</c:v>
                </c:pt>
                <c:pt idx="3">
                  <c:v>35.96</c:v>
                </c:pt>
                <c:pt idx="4">
                  <c:v>37.840000000000003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10.71</c:v>
                </c:pt>
                <c:pt idx="1">
                  <c:v>10.93</c:v>
                </c:pt>
                <c:pt idx="2">
                  <c:v>13.39</c:v>
                </c:pt>
                <c:pt idx="3">
                  <c:v>14.48</c:v>
                </c:pt>
                <c:pt idx="4">
                  <c:v>16.27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0.41</c:v>
                </c:pt>
                <c:pt idx="1">
                  <c:v>0.54</c:v>
                </c:pt>
                <c:pt idx="2">
                  <c:v>0.68</c:v>
                </c:pt>
                <c:pt idx="3">
                  <c:v>1</c:v>
                </c:pt>
                <c:pt idx="4">
                  <c:v>1.03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229.04</c:v>
                </c:pt>
                <c:pt idx="1">
                  <c:v>255.6</c:v>
                </c:pt>
                <c:pt idx="2">
                  <c:v>344.4</c:v>
                </c:pt>
                <c:pt idx="3">
                  <c:v>255.81</c:v>
                </c:pt>
                <c:pt idx="4">
                  <c:v>319.37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335.95</c:v>
                </c:pt>
                <c:pt idx="1">
                  <c:v>346.59</c:v>
                </c:pt>
                <c:pt idx="2">
                  <c:v>357.82</c:v>
                </c:pt>
                <c:pt idx="3">
                  <c:v>355.5</c:v>
                </c:pt>
                <c:pt idx="4">
                  <c:v>349.83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371.07</c:v>
                </c:pt>
                <c:pt idx="1">
                  <c:v>374.13</c:v>
                </c:pt>
                <c:pt idx="2">
                  <c:v>377.91</c:v>
                </c:pt>
                <c:pt idx="3">
                  <c:v>378.12</c:v>
                </c:pt>
                <c:pt idx="4">
                  <c:v>384.69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319.82</c:v>
                </c:pt>
                <c:pt idx="1">
                  <c:v>312.02999999999997</c:v>
                </c:pt>
                <c:pt idx="2">
                  <c:v>307.45999999999998</c:v>
                </c:pt>
                <c:pt idx="3">
                  <c:v>312.58</c:v>
                </c:pt>
                <c:pt idx="4">
                  <c:v>314.87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113.89</c:v>
                </c:pt>
                <c:pt idx="1">
                  <c:v>114.99</c:v>
                </c:pt>
                <c:pt idx="2">
                  <c:v>119.9</c:v>
                </c:pt>
                <c:pt idx="3">
                  <c:v>113.42</c:v>
                </c:pt>
                <c:pt idx="4">
                  <c:v>109.5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105.21</c:v>
                </c:pt>
                <c:pt idx="1">
                  <c:v>105.71</c:v>
                </c:pt>
                <c:pt idx="2">
                  <c:v>106.01</c:v>
                </c:pt>
                <c:pt idx="3">
                  <c:v>104.57</c:v>
                </c:pt>
                <c:pt idx="4">
                  <c:v>103.54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136.19</c:v>
                </c:pt>
                <c:pt idx="1">
                  <c:v>134.88</c:v>
                </c:pt>
                <c:pt idx="2">
                  <c:v>129.54</c:v>
                </c:pt>
                <c:pt idx="3">
                  <c:v>137.41</c:v>
                </c:pt>
                <c:pt idx="4">
                  <c:v>142.31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162.59</c:v>
                </c:pt>
                <c:pt idx="1">
                  <c:v>162.15</c:v>
                </c:pt>
                <c:pt idx="2">
                  <c:v>162.24</c:v>
                </c:pt>
                <c:pt idx="3">
                  <c:v>165.47</c:v>
                </c:pt>
                <c:pt idx="4">
                  <c:v>167.46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3378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3378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3378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94422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94422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94422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AH34"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伊東市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7</v>
      </c>
      <c r="J7" s="13"/>
      <c r="K7" s="13"/>
      <c r="L7" s="13"/>
      <c r="M7" s="13"/>
      <c r="N7" s="13"/>
      <c r="O7" s="24"/>
      <c r="P7" s="27" t="s">
        <v>0</v>
      </c>
      <c r="Q7" s="27"/>
      <c r="R7" s="27"/>
      <c r="S7" s="27"/>
      <c r="T7" s="27"/>
      <c r="U7" s="27"/>
      <c r="V7" s="27"/>
      <c r="W7" s="27" t="s">
        <v>5</v>
      </c>
      <c r="X7" s="27"/>
      <c r="Y7" s="27"/>
      <c r="Z7" s="27"/>
      <c r="AA7" s="27"/>
      <c r="AB7" s="27"/>
      <c r="AC7" s="27"/>
      <c r="AD7" s="27" t="s">
        <v>13</v>
      </c>
      <c r="AE7" s="27"/>
      <c r="AF7" s="27"/>
      <c r="AG7" s="27"/>
      <c r="AH7" s="27"/>
      <c r="AI7" s="27"/>
      <c r="AJ7" s="27"/>
      <c r="AK7" s="18"/>
      <c r="AL7" s="27" t="s">
        <v>14</v>
      </c>
      <c r="AM7" s="27"/>
      <c r="AN7" s="27"/>
      <c r="AO7" s="27"/>
      <c r="AP7" s="27"/>
      <c r="AQ7" s="27"/>
      <c r="AR7" s="27"/>
      <c r="AS7" s="27"/>
      <c r="AT7" s="5" t="s">
        <v>11</v>
      </c>
      <c r="AU7" s="13"/>
      <c r="AV7" s="13"/>
      <c r="AW7" s="13"/>
      <c r="AX7" s="13"/>
      <c r="AY7" s="13"/>
      <c r="AZ7" s="13"/>
      <c r="BA7" s="13"/>
      <c r="BB7" s="27" t="s">
        <v>8</v>
      </c>
      <c r="BC7" s="27"/>
      <c r="BD7" s="27"/>
      <c r="BE7" s="27"/>
      <c r="BF7" s="27"/>
      <c r="BG7" s="27"/>
      <c r="BH7" s="27"/>
      <c r="BI7" s="27"/>
      <c r="BJ7" s="3"/>
      <c r="BK7" s="3"/>
      <c r="BL7" s="37" t="s">
        <v>17</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A4</v>
      </c>
      <c r="X8" s="28"/>
      <c r="Y8" s="28"/>
      <c r="Z8" s="28"/>
      <c r="AA8" s="28"/>
      <c r="AB8" s="28"/>
      <c r="AC8" s="28"/>
      <c r="AD8" s="28" t="str">
        <f>データ!$M$6</f>
        <v>非設置</v>
      </c>
      <c r="AE8" s="28"/>
      <c r="AF8" s="28"/>
      <c r="AG8" s="28"/>
      <c r="AH8" s="28"/>
      <c r="AI8" s="28"/>
      <c r="AJ8" s="28"/>
      <c r="AK8" s="18"/>
      <c r="AL8" s="31">
        <f>データ!$R$6</f>
        <v>69215</v>
      </c>
      <c r="AM8" s="31"/>
      <c r="AN8" s="31"/>
      <c r="AO8" s="31"/>
      <c r="AP8" s="31"/>
      <c r="AQ8" s="31"/>
      <c r="AR8" s="31"/>
      <c r="AS8" s="31"/>
      <c r="AT8" s="7">
        <f>データ!$S$6</f>
        <v>124.1</v>
      </c>
      <c r="AU8" s="15"/>
      <c r="AV8" s="15"/>
      <c r="AW8" s="15"/>
      <c r="AX8" s="15"/>
      <c r="AY8" s="15"/>
      <c r="AZ8" s="15"/>
      <c r="BA8" s="15"/>
      <c r="BB8" s="29">
        <f>データ!$T$6</f>
        <v>557.74</v>
      </c>
      <c r="BC8" s="29"/>
      <c r="BD8" s="29"/>
      <c r="BE8" s="29"/>
      <c r="BF8" s="29"/>
      <c r="BG8" s="29"/>
      <c r="BH8" s="29"/>
      <c r="BI8" s="29"/>
      <c r="BJ8" s="3"/>
      <c r="BK8" s="3"/>
      <c r="BL8" s="38" t="s">
        <v>18</v>
      </c>
      <c r="BM8" s="49"/>
      <c r="BN8" s="57" t="s">
        <v>19</v>
      </c>
      <c r="BO8" s="60"/>
      <c r="BP8" s="60"/>
      <c r="BQ8" s="60"/>
      <c r="BR8" s="60"/>
      <c r="BS8" s="60"/>
      <c r="BT8" s="60"/>
      <c r="BU8" s="60"/>
      <c r="BV8" s="60"/>
      <c r="BW8" s="60"/>
      <c r="BX8" s="60"/>
      <c r="BY8" s="64"/>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27</v>
      </c>
      <c r="X9" s="27"/>
      <c r="Y9" s="27"/>
      <c r="Z9" s="27"/>
      <c r="AA9" s="27"/>
      <c r="AB9" s="27"/>
      <c r="AC9" s="27"/>
      <c r="AD9" s="2"/>
      <c r="AE9" s="2"/>
      <c r="AF9" s="2"/>
      <c r="AG9" s="2"/>
      <c r="AH9" s="18"/>
      <c r="AI9" s="18"/>
      <c r="AJ9" s="18"/>
      <c r="AK9" s="18"/>
      <c r="AL9" s="27" t="s">
        <v>6</v>
      </c>
      <c r="AM9" s="27"/>
      <c r="AN9" s="27"/>
      <c r="AO9" s="27"/>
      <c r="AP9" s="27"/>
      <c r="AQ9" s="27"/>
      <c r="AR9" s="27"/>
      <c r="AS9" s="27"/>
      <c r="AT9" s="5" t="s">
        <v>26</v>
      </c>
      <c r="AU9" s="13"/>
      <c r="AV9" s="13"/>
      <c r="AW9" s="13"/>
      <c r="AX9" s="13"/>
      <c r="AY9" s="13"/>
      <c r="AZ9" s="13"/>
      <c r="BA9" s="13"/>
      <c r="BB9" s="27" t="s">
        <v>4</v>
      </c>
      <c r="BC9" s="27"/>
      <c r="BD9" s="27"/>
      <c r="BE9" s="27"/>
      <c r="BF9" s="27"/>
      <c r="BG9" s="27"/>
      <c r="BH9" s="27"/>
      <c r="BI9" s="27"/>
      <c r="BJ9" s="3"/>
      <c r="BK9" s="3"/>
      <c r="BL9" s="39" t="s">
        <v>31</v>
      </c>
      <c r="BM9" s="50"/>
      <c r="BN9" s="58" t="s">
        <v>10</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78.03</v>
      </c>
      <c r="J10" s="15"/>
      <c r="K10" s="15"/>
      <c r="L10" s="15"/>
      <c r="M10" s="15"/>
      <c r="N10" s="15"/>
      <c r="O10" s="26"/>
      <c r="P10" s="29">
        <f>データ!$P$6</f>
        <v>86.21</v>
      </c>
      <c r="Q10" s="29"/>
      <c r="R10" s="29"/>
      <c r="S10" s="29"/>
      <c r="T10" s="29"/>
      <c r="U10" s="29"/>
      <c r="V10" s="29"/>
      <c r="W10" s="31">
        <f>データ!$Q$6</f>
        <v>2454</v>
      </c>
      <c r="X10" s="31"/>
      <c r="Y10" s="31"/>
      <c r="Z10" s="31"/>
      <c r="AA10" s="31"/>
      <c r="AB10" s="31"/>
      <c r="AC10" s="31"/>
      <c r="AD10" s="2"/>
      <c r="AE10" s="2"/>
      <c r="AF10" s="2"/>
      <c r="AG10" s="2"/>
      <c r="AH10" s="18"/>
      <c r="AI10" s="18"/>
      <c r="AJ10" s="18"/>
      <c r="AK10" s="18"/>
      <c r="AL10" s="31">
        <f>データ!$U$6</f>
        <v>59362</v>
      </c>
      <c r="AM10" s="31"/>
      <c r="AN10" s="31"/>
      <c r="AO10" s="31"/>
      <c r="AP10" s="31"/>
      <c r="AQ10" s="31"/>
      <c r="AR10" s="31"/>
      <c r="AS10" s="31"/>
      <c r="AT10" s="7">
        <f>データ!$V$6</f>
        <v>45.45</v>
      </c>
      <c r="AU10" s="15"/>
      <c r="AV10" s="15"/>
      <c r="AW10" s="15"/>
      <c r="AX10" s="15"/>
      <c r="AY10" s="15"/>
      <c r="AZ10" s="15"/>
      <c r="BA10" s="15"/>
      <c r="BB10" s="29">
        <f>データ!$W$6</f>
        <v>1306.0899999999999</v>
      </c>
      <c r="BC10" s="29"/>
      <c r="BD10" s="29"/>
      <c r="BE10" s="29"/>
      <c r="BF10" s="29"/>
      <c r="BG10" s="29"/>
      <c r="BH10" s="29"/>
      <c r="BI10" s="29"/>
      <c r="BJ10" s="2"/>
      <c r="BK10" s="2"/>
      <c r="BL10" s="40" t="s">
        <v>16</v>
      </c>
      <c r="BM10" s="51"/>
      <c r="BN10" s="59" t="s">
        <v>32</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12</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25</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34</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105</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38</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106</v>
      </c>
      <c r="BM47" s="55"/>
      <c r="BN47" s="55"/>
      <c r="BO47" s="55"/>
      <c r="BP47" s="55"/>
      <c r="BQ47" s="55"/>
      <c r="BR47" s="55"/>
      <c r="BS47" s="55"/>
      <c r="BT47" s="55"/>
      <c r="BU47" s="55"/>
      <c r="BV47" s="55"/>
      <c r="BW47" s="55"/>
      <c r="BX47" s="55"/>
      <c r="BY47" s="55"/>
      <c r="BZ47" s="70"/>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5"/>
      <c r="BN48" s="55"/>
      <c r="BO48" s="55"/>
      <c r="BP48" s="55"/>
      <c r="BQ48" s="55"/>
      <c r="BR48" s="55"/>
      <c r="BS48" s="55"/>
      <c r="BT48" s="55"/>
      <c r="BU48" s="55"/>
      <c r="BV48" s="55"/>
      <c r="BW48" s="55"/>
      <c r="BX48" s="55"/>
      <c r="BY48" s="55"/>
      <c r="BZ48" s="70"/>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5"/>
      <c r="BN49" s="55"/>
      <c r="BO49" s="55"/>
      <c r="BP49" s="55"/>
      <c r="BQ49" s="55"/>
      <c r="BR49" s="55"/>
      <c r="BS49" s="55"/>
      <c r="BT49" s="55"/>
      <c r="BU49" s="55"/>
      <c r="BV49" s="55"/>
      <c r="BW49" s="55"/>
      <c r="BX49" s="55"/>
      <c r="BY49" s="55"/>
      <c r="BZ49" s="70"/>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5"/>
      <c r="BN50" s="55"/>
      <c r="BO50" s="55"/>
      <c r="BP50" s="55"/>
      <c r="BQ50" s="55"/>
      <c r="BR50" s="55"/>
      <c r="BS50" s="55"/>
      <c r="BT50" s="55"/>
      <c r="BU50" s="55"/>
      <c r="BV50" s="55"/>
      <c r="BW50" s="55"/>
      <c r="BX50" s="55"/>
      <c r="BY50" s="55"/>
      <c r="BZ50" s="70"/>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5"/>
      <c r="BN51" s="55"/>
      <c r="BO51" s="55"/>
      <c r="BP51" s="55"/>
      <c r="BQ51" s="55"/>
      <c r="BR51" s="55"/>
      <c r="BS51" s="55"/>
      <c r="BT51" s="55"/>
      <c r="BU51" s="55"/>
      <c r="BV51" s="55"/>
      <c r="BW51" s="55"/>
      <c r="BX51" s="55"/>
      <c r="BY51" s="55"/>
      <c r="BZ51" s="70"/>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5"/>
      <c r="BN52" s="55"/>
      <c r="BO52" s="55"/>
      <c r="BP52" s="55"/>
      <c r="BQ52" s="55"/>
      <c r="BR52" s="55"/>
      <c r="BS52" s="55"/>
      <c r="BT52" s="55"/>
      <c r="BU52" s="55"/>
      <c r="BV52" s="55"/>
      <c r="BW52" s="55"/>
      <c r="BX52" s="55"/>
      <c r="BY52" s="55"/>
      <c r="BZ52" s="70"/>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5"/>
      <c r="BN53" s="55"/>
      <c r="BO53" s="55"/>
      <c r="BP53" s="55"/>
      <c r="BQ53" s="55"/>
      <c r="BR53" s="55"/>
      <c r="BS53" s="55"/>
      <c r="BT53" s="55"/>
      <c r="BU53" s="55"/>
      <c r="BV53" s="55"/>
      <c r="BW53" s="55"/>
      <c r="BX53" s="55"/>
      <c r="BY53" s="55"/>
      <c r="BZ53" s="70"/>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5"/>
      <c r="BN54" s="55"/>
      <c r="BO54" s="55"/>
      <c r="BP54" s="55"/>
      <c r="BQ54" s="55"/>
      <c r="BR54" s="55"/>
      <c r="BS54" s="55"/>
      <c r="BT54" s="55"/>
      <c r="BU54" s="55"/>
      <c r="BV54" s="55"/>
      <c r="BW54" s="55"/>
      <c r="BX54" s="55"/>
      <c r="BY54" s="55"/>
      <c r="BZ54" s="70"/>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5"/>
      <c r="BN55" s="55"/>
      <c r="BO55" s="55"/>
      <c r="BP55" s="55"/>
      <c r="BQ55" s="55"/>
      <c r="BR55" s="55"/>
      <c r="BS55" s="55"/>
      <c r="BT55" s="55"/>
      <c r="BU55" s="55"/>
      <c r="BV55" s="55"/>
      <c r="BW55" s="55"/>
      <c r="BX55" s="55"/>
      <c r="BY55" s="55"/>
      <c r="BZ55" s="70"/>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5"/>
      <c r="BN56" s="55"/>
      <c r="BO56" s="55"/>
      <c r="BP56" s="55"/>
      <c r="BQ56" s="55"/>
      <c r="BR56" s="55"/>
      <c r="BS56" s="55"/>
      <c r="BT56" s="55"/>
      <c r="BU56" s="55"/>
      <c r="BV56" s="55"/>
      <c r="BW56" s="55"/>
      <c r="BX56" s="55"/>
      <c r="BY56" s="55"/>
      <c r="BZ56" s="70"/>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5"/>
      <c r="BN57" s="55"/>
      <c r="BO57" s="55"/>
      <c r="BP57" s="55"/>
      <c r="BQ57" s="55"/>
      <c r="BR57" s="55"/>
      <c r="BS57" s="55"/>
      <c r="BT57" s="55"/>
      <c r="BU57" s="55"/>
      <c r="BV57" s="55"/>
      <c r="BW57" s="55"/>
      <c r="BX57" s="55"/>
      <c r="BY57" s="55"/>
      <c r="BZ57" s="70"/>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5"/>
      <c r="BN58" s="55"/>
      <c r="BO58" s="55"/>
      <c r="BP58" s="55"/>
      <c r="BQ58" s="55"/>
      <c r="BR58" s="55"/>
      <c r="BS58" s="55"/>
      <c r="BT58" s="55"/>
      <c r="BU58" s="55"/>
      <c r="BV58" s="55"/>
      <c r="BW58" s="55"/>
      <c r="BX58" s="55"/>
      <c r="BY58" s="55"/>
      <c r="BZ58" s="70"/>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5"/>
      <c r="BN59" s="55"/>
      <c r="BO59" s="55"/>
      <c r="BP59" s="55"/>
      <c r="BQ59" s="55"/>
      <c r="BR59" s="55"/>
      <c r="BS59" s="55"/>
      <c r="BT59" s="55"/>
      <c r="BU59" s="55"/>
      <c r="BV59" s="55"/>
      <c r="BW59" s="55"/>
      <c r="BX59" s="55"/>
      <c r="BY59" s="55"/>
      <c r="BZ59" s="70"/>
    </row>
    <row r="60" spans="1:78" ht="13.5" customHeight="1">
      <c r="A60" s="2"/>
      <c r="B60" s="9" t="s">
        <v>40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5"/>
      <c r="BN60" s="55"/>
      <c r="BO60" s="55"/>
      <c r="BP60" s="55"/>
      <c r="BQ60" s="55"/>
      <c r="BR60" s="55"/>
      <c r="BS60" s="55"/>
      <c r="BT60" s="55"/>
      <c r="BU60" s="55"/>
      <c r="BV60" s="55"/>
      <c r="BW60" s="55"/>
      <c r="BX60" s="55"/>
      <c r="BY60" s="55"/>
      <c r="BZ60" s="70"/>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5"/>
      <c r="BN61" s="55"/>
      <c r="BO61" s="55"/>
      <c r="BP61" s="55"/>
      <c r="BQ61" s="55"/>
      <c r="BR61" s="55"/>
      <c r="BS61" s="55"/>
      <c r="BT61" s="55"/>
      <c r="BU61" s="55"/>
      <c r="BV61" s="55"/>
      <c r="BW61" s="55"/>
      <c r="BX61" s="55"/>
      <c r="BY61" s="55"/>
      <c r="BZ61" s="70"/>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5"/>
      <c r="BN62" s="55"/>
      <c r="BO62" s="55"/>
      <c r="BP62" s="55"/>
      <c r="BQ62" s="55"/>
      <c r="BR62" s="55"/>
      <c r="BS62" s="55"/>
      <c r="BT62" s="55"/>
      <c r="BU62" s="55"/>
      <c r="BV62" s="55"/>
      <c r="BW62" s="55"/>
      <c r="BX62" s="55"/>
      <c r="BY62" s="55"/>
      <c r="BZ62" s="70"/>
    </row>
    <row r="63" spans="1:78" ht="21"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5"/>
      <c r="BN63" s="55"/>
      <c r="BO63" s="55"/>
      <c r="BP63" s="55"/>
      <c r="BQ63" s="55"/>
      <c r="BR63" s="55"/>
      <c r="BS63" s="55"/>
      <c r="BT63" s="55"/>
      <c r="BU63" s="55"/>
      <c r="BV63" s="55"/>
      <c r="BW63" s="55"/>
      <c r="BX63" s="55"/>
      <c r="BY63" s="55"/>
      <c r="BZ63" s="70"/>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41</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104</v>
      </c>
      <c r="BM66" s="54"/>
      <c r="BN66" s="54"/>
      <c r="BO66" s="54"/>
      <c r="BP66" s="54"/>
      <c r="BQ66" s="54"/>
      <c r="BR66" s="54"/>
      <c r="BS66" s="54"/>
      <c r="BT66" s="54"/>
      <c r="BU66" s="54"/>
      <c r="BV66" s="54"/>
      <c r="BW66" s="54"/>
      <c r="BX66" s="54"/>
      <c r="BY66" s="54"/>
      <c r="BZ66" s="69"/>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4"/>
      <c r="BN67" s="54"/>
      <c r="BO67" s="54"/>
      <c r="BP67" s="54"/>
      <c r="BQ67" s="54"/>
      <c r="BR67" s="54"/>
      <c r="BS67" s="54"/>
      <c r="BT67" s="54"/>
      <c r="BU67" s="54"/>
      <c r="BV67" s="54"/>
      <c r="BW67" s="54"/>
      <c r="BX67" s="54"/>
      <c r="BY67" s="54"/>
      <c r="BZ67" s="69"/>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4"/>
      <c r="BN68" s="54"/>
      <c r="BO68" s="54"/>
      <c r="BP68" s="54"/>
      <c r="BQ68" s="54"/>
      <c r="BR68" s="54"/>
      <c r="BS68" s="54"/>
      <c r="BT68" s="54"/>
      <c r="BU68" s="54"/>
      <c r="BV68" s="54"/>
      <c r="BW68" s="54"/>
      <c r="BX68" s="54"/>
      <c r="BY68" s="54"/>
      <c r="BZ68" s="69"/>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4"/>
      <c r="BN69" s="54"/>
      <c r="BO69" s="54"/>
      <c r="BP69" s="54"/>
      <c r="BQ69" s="54"/>
      <c r="BR69" s="54"/>
      <c r="BS69" s="54"/>
      <c r="BT69" s="54"/>
      <c r="BU69" s="54"/>
      <c r="BV69" s="54"/>
      <c r="BW69" s="54"/>
      <c r="BX69" s="54"/>
      <c r="BY69" s="54"/>
      <c r="BZ69" s="69"/>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4"/>
      <c r="BN70" s="54"/>
      <c r="BO70" s="54"/>
      <c r="BP70" s="54"/>
      <c r="BQ70" s="54"/>
      <c r="BR70" s="54"/>
      <c r="BS70" s="54"/>
      <c r="BT70" s="54"/>
      <c r="BU70" s="54"/>
      <c r="BV70" s="54"/>
      <c r="BW70" s="54"/>
      <c r="BX70" s="54"/>
      <c r="BY70" s="54"/>
      <c r="BZ70" s="69"/>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4"/>
      <c r="BN71" s="54"/>
      <c r="BO71" s="54"/>
      <c r="BP71" s="54"/>
      <c r="BQ71" s="54"/>
      <c r="BR71" s="54"/>
      <c r="BS71" s="54"/>
      <c r="BT71" s="54"/>
      <c r="BU71" s="54"/>
      <c r="BV71" s="54"/>
      <c r="BW71" s="54"/>
      <c r="BX71" s="54"/>
      <c r="BY71" s="54"/>
      <c r="BZ71" s="69"/>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4"/>
      <c r="BN72" s="54"/>
      <c r="BO72" s="54"/>
      <c r="BP72" s="54"/>
      <c r="BQ72" s="54"/>
      <c r="BR72" s="54"/>
      <c r="BS72" s="54"/>
      <c r="BT72" s="54"/>
      <c r="BU72" s="54"/>
      <c r="BV72" s="54"/>
      <c r="BW72" s="54"/>
      <c r="BX72" s="54"/>
      <c r="BY72" s="54"/>
      <c r="BZ72" s="69"/>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4"/>
      <c r="BN73" s="54"/>
      <c r="BO73" s="54"/>
      <c r="BP73" s="54"/>
      <c r="BQ73" s="54"/>
      <c r="BR73" s="54"/>
      <c r="BS73" s="54"/>
      <c r="BT73" s="54"/>
      <c r="BU73" s="54"/>
      <c r="BV73" s="54"/>
      <c r="BW73" s="54"/>
      <c r="BX73" s="54"/>
      <c r="BY73" s="54"/>
      <c r="BZ73" s="69"/>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4"/>
      <c r="BN74" s="54"/>
      <c r="BO74" s="54"/>
      <c r="BP74" s="54"/>
      <c r="BQ74" s="54"/>
      <c r="BR74" s="54"/>
      <c r="BS74" s="54"/>
      <c r="BT74" s="54"/>
      <c r="BU74" s="54"/>
      <c r="BV74" s="54"/>
      <c r="BW74" s="54"/>
      <c r="BX74" s="54"/>
      <c r="BY74" s="54"/>
      <c r="BZ74" s="69"/>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4"/>
      <c r="BN75" s="54"/>
      <c r="BO75" s="54"/>
      <c r="BP75" s="54"/>
      <c r="BQ75" s="54"/>
      <c r="BR75" s="54"/>
      <c r="BS75" s="54"/>
      <c r="BT75" s="54"/>
      <c r="BU75" s="54"/>
      <c r="BV75" s="54"/>
      <c r="BW75" s="54"/>
      <c r="BX75" s="54"/>
      <c r="BY75" s="54"/>
      <c r="BZ75" s="69"/>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4"/>
      <c r="BN76" s="54"/>
      <c r="BO76" s="54"/>
      <c r="BP76" s="54"/>
      <c r="BQ76" s="54"/>
      <c r="BR76" s="54"/>
      <c r="BS76" s="54"/>
      <c r="BT76" s="54"/>
      <c r="BU76" s="54"/>
      <c r="BV76" s="54"/>
      <c r="BW76" s="54"/>
      <c r="BX76" s="54"/>
      <c r="BY76" s="54"/>
      <c r="BZ76" s="69"/>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4"/>
      <c r="BN77" s="54"/>
      <c r="BO77" s="54"/>
      <c r="BP77" s="54"/>
      <c r="BQ77" s="54"/>
      <c r="BR77" s="54"/>
      <c r="BS77" s="54"/>
      <c r="BT77" s="54"/>
      <c r="BU77" s="54"/>
      <c r="BV77" s="54"/>
      <c r="BW77" s="54"/>
      <c r="BX77" s="54"/>
      <c r="BY77" s="54"/>
      <c r="BZ77" s="69"/>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4"/>
      <c r="BN78" s="54"/>
      <c r="BO78" s="54"/>
      <c r="BP78" s="54"/>
      <c r="BQ78" s="54"/>
      <c r="BR78" s="54"/>
      <c r="BS78" s="54"/>
      <c r="BT78" s="54"/>
      <c r="BU78" s="54"/>
      <c r="BV78" s="54"/>
      <c r="BW78" s="54"/>
      <c r="BX78" s="54"/>
      <c r="BY78" s="54"/>
      <c r="BZ78" s="69"/>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4"/>
      <c r="BN79" s="54"/>
      <c r="BO79" s="54"/>
      <c r="BP79" s="54"/>
      <c r="BQ79" s="54"/>
      <c r="BR79" s="54"/>
      <c r="BS79" s="54"/>
      <c r="BT79" s="54"/>
      <c r="BU79" s="54"/>
      <c r="BV79" s="54"/>
      <c r="BW79" s="54"/>
      <c r="BX79" s="54"/>
      <c r="BY79" s="54"/>
      <c r="BZ79" s="69"/>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4"/>
      <c r="BN80" s="54"/>
      <c r="BO80" s="54"/>
      <c r="BP80" s="54"/>
      <c r="BQ80" s="54"/>
      <c r="BR80" s="54"/>
      <c r="BS80" s="54"/>
      <c r="BT80" s="54"/>
      <c r="BU80" s="54"/>
      <c r="BV80" s="54"/>
      <c r="BW80" s="54"/>
      <c r="BX80" s="54"/>
      <c r="BY80" s="54"/>
      <c r="BZ80" s="69"/>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4"/>
      <c r="BN81" s="54"/>
      <c r="BO81" s="54"/>
      <c r="BP81" s="54"/>
      <c r="BQ81" s="54"/>
      <c r="BR81" s="54"/>
      <c r="BS81" s="54"/>
      <c r="BT81" s="54"/>
      <c r="BU81" s="54"/>
      <c r="BV81" s="54"/>
      <c r="BW81" s="54"/>
      <c r="BX81" s="54"/>
      <c r="BY81" s="54"/>
      <c r="BZ81" s="69"/>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3</v>
      </c>
      <c r="C84" s="12"/>
      <c r="D84" s="12"/>
      <c r="E84" s="12" t="s">
        <v>42</v>
      </c>
      <c r="F84" s="12" t="s">
        <v>37</v>
      </c>
      <c r="G84" s="12" t="s">
        <v>44</v>
      </c>
      <c r="H84" s="12" t="s">
        <v>45</v>
      </c>
      <c r="I84" s="12" t="s">
        <v>47</v>
      </c>
      <c r="J84" s="12" t="s">
        <v>28</v>
      </c>
      <c r="K84" s="12" t="s">
        <v>48</v>
      </c>
      <c r="L84" s="12" t="s">
        <v>49</v>
      </c>
      <c r="M84" s="12" t="s">
        <v>50</v>
      </c>
      <c r="N84" s="12" t="s">
        <v>43</v>
      </c>
      <c r="O84" s="12" t="s">
        <v>35</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v8pPi1KoexHDcA5ThlpKVm7X75yRKVQuz2HPx7hp6Lrwo5cJLKXxGoWlSN9JT7bgj8SRUhJ/3IpDTAd3xk0Pyw==" saltValue="hMc3dkBbNpyM+e6gIY/VB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51</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52</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54</v>
      </c>
      <c r="B3" s="75" t="s">
        <v>55</v>
      </c>
      <c r="C3" s="75" t="s">
        <v>39</v>
      </c>
      <c r="D3" s="75" t="s">
        <v>21</v>
      </c>
      <c r="E3" s="75" t="s">
        <v>30</v>
      </c>
      <c r="F3" s="75" t="s">
        <v>46</v>
      </c>
      <c r="G3" s="75" t="s">
        <v>56</v>
      </c>
      <c r="H3" s="82" t="s">
        <v>9</v>
      </c>
      <c r="I3" s="85"/>
      <c r="J3" s="85"/>
      <c r="K3" s="85"/>
      <c r="L3" s="85"/>
      <c r="M3" s="85"/>
      <c r="N3" s="85"/>
      <c r="O3" s="85"/>
      <c r="P3" s="85"/>
      <c r="Q3" s="85"/>
      <c r="R3" s="85"/>
      <c r="S3" s="85"/>
      <c r="T3" s="85"/>
      <c r="U3" s="85"/>
      <c r="V3" s="85"/>
      <c r="W3" s="89"/>
      <c r="X3" s="91" t="s">
        <v>57</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40</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73" t="s">
        <v>53</v>
      </c>
      <c r="B4" s="76"/>
      <c r="C4" s="76"/>
      <c r="D4" s="76"/>
      <c r="E4" s="76"/>
      <c r="F4" s="76"/>
      <c r="G4" s="76"/>
      <c r="H4" s="83"/>
      <c r="I4" s="86"/>
      <c r="J4" s="86"/>
      <c r="K4" s="86"/>
      <c r="L4" s="86"/>
      <c r="M4" s="86"/>
      <c r="N4" s="86"/>
      <c r="O4" s="86"/>
      <c r="P4" s="86"/>
      <c r="Q4" s="86"/>
      <c r="R4" s="86"/>
      <c r="S4" s="86"/>
      <c r="T4" s="86"/>
      <c r="U4" s="86"/>
      <c r="V4" s="86"/>
      <c r="W4" s="90"/>
      <c r="X4" s="92" t="s">
        <v>15</v>
      </c>
      <c r="Y4" s="92"/>
      <c r="Z4" s="92"/>
      <c r="AA4" s="92"/>
      <c r="AB4" s="92"/>
      <c r="AC4" s="92"/>
      <c r="AD4" s="92"/>
      <c r="AE4" s="92"/>
      <c r="AF4" s="92"/>
      <c r="AG4" s="92"/>
      <c r="AH4" s="92"/>
      <c r="AI4" s="92" t="s">
        <v>29</v>
      </c>
      <c r="AJ4" s="92"/>
      <c r="AK4" s="92"/>
      <c r="AL4" s="92"/>
      <c r="AM4" s="92"/>
      <c r="AN4" s="92"/>
      <c r="AO4" s="92"/>
      <c r="AP4" s="92"/>
      <c r="AQ4" s="92"/>
      <c r="AR4" s="92"/>
      <c r="AS4" s="92"/>
      <c r="AT4" s="92" t="s">
        <v>58</v>
      </c>
      <c r="AU4" s="92"/>
      <c r="AV4" s="92"/>
      <c r="AW4" s="92"/>
      <c r="AX4" s="92"/>
      <c r="AY4" s="92"/>
      <c r="AZ4" s="92"/>
      <c r="BA4" s="92"/>
      <c r="BB4" s="92"/>
      <c r="BC4" s="92"/>
      <c r="BD4" s="92"/>
      <c r="BE4" s="92" t="s">
        <v>36</v>
      </c>
      <c r="BF4" s="92"/>
      <c r="BG4" s="92"/>
      <c r="BH4" s="92"/>
      <c r="BI4" s="92"/>
      <c r="BJ4" s="92"/>
      <c r="BK4" s="92"/>
      <c r="BL4" s="92"/>
      <c r="BM4" s="92"/>
      <c r="BN4" s="92"/>
      <c r="BO4" s="92"/>
      <c r="BP4" s="92" t="s">
        <v>59</v>
      </c>
      <c r="BQ4" s="92"/>
      <c r="BR4" s="92"/>
      <c r="BS4" s="92"/>
      <c r="BT4" s="92"/>
      <c r="BU4" s="92"/>
      <c r="BV4" s="92"/>
      <c r="BW4" s="92"/>
      <c r="BX4" s="92"/>
      <c r="BY4" s="92"/>
      <c r="BZ4" s="92"/>
      <c r="CA4" s="92" t="s">
        <v>60</v>
      </c>
      <c r="CB4" s="92"/>
      <c r="CC4" s="92"/>
      <c r="CD4" s="92"/>
      <c r="CE4" s="92"/>
      <c r="CF4" s="92"/>
      <c r="CG4" s="92"/>
      <c r="CH4" s="92"/>
      <c r="CI4" s="92"/>
      <c r="CJ4" s="92"/>
      <c r="CK4" s="92"/>
      <c r="CL4" s="92" t="s">
        <v>61</v>
      </c>
      <c r="CM4" s="92"/>
      <c r="CN4" s="92"/>
      <c r="CO4" s="92"/>
      <c r="CP4" s="92"/>
      <c r="CQ4" s="92"/>
      <c r="CR4" s="92"/>
      <c r="CS4" s="92"/>
      <c r="CT4" s="92"/>
      <c r="CU4" s="92"/>
      <c r="CV4" s="92"/>
      <c r="CW4" s="92" t="s">
        <v>62</v>
      </c>
      <c r="CX4" s="92"/>
      <c r="CY4" s="92"/>
      <c r="CZ4" s="92"/>
      <c r="DA4" s="92"/>
      <c r="DB4" s="92"/>
      <c r="DC4" s="92"/>
      <c r="DD4" s="92"/>
      <c r="DE4" s="92"/>
      <c r="DF4" s="92"/>
      <c r="DG4" s="92"/>
      <c r="DH4" s="92" t="s">
        <v>33</v>
      </c>
      <c r="DI4" s="92"/>
      <c r="DJ4" s="92"/>
      <c r="DK4" s="92"/>
      <c r="DL4" s="92"/>
      <c r="DM4" s="92"/>
      <c r="DN4" s="92"/>
      <c r="DO4" s="92"/>
      <c r="DP4" s="92"/>
      <c r="DQ4" s="92"/>
      <c r="DR4" s="92"/>
      <c r="DS4" s="92" t="s">
        <v>24</v>
      </c>
      <c r="DT4" s="92"/>
      <c r="DU4" s="92"/>
      <c r="DV4" s="92"/>
      <c r="DW4" s="92"/>
      <c r="DX4" s="92"/>
      <c r="DY4" s="92"/>
      <c r="DZ4" s="92"/>
      <c r="EA4" s="92"/>
      <c r="EB4" s="92"/>
      <c r="EC4" s="92"/>
      <c r="ED4" s="92" t="s">
        <v>64</v>
      </c>
      <c r="EE4" s="92"/>
      <c r="EF4" s="92"/>
      <c r="EG4" s="92"/>
      <c r="EH4" s="92"/>
      <c r="EI4" s="92"/>
      <c r="EJ4" s="92"/>
      <c r="EK4" s="92"/>
      <c r="EL4" s="92"/>
      <c r="EM4" s="92"/>
      <c r="EN4" s="92"/>
    </row>
    <row r="5" spans="1:144">
      <c r="A5" s="73" t="s">
        <v>65</v>
      </c>
      <c r="B5" s="77"/>
      <c r="C5" s="77"/>
      <c r="D5" s="77"/>
      <c r="E5" s="77"/>
      <c r="F5" s="77"/>
      <c r="G5" s="77"/>
      <c r="H5" s="84" t="s">
        <v>63</v>
      </c>
      <c r="I5" s="84" t="s">
        <v>66</v>
      </c>
      <c r="J5" s="84" t="s">
        <v>67</v>
      </c>
      <c r="K5" s="84" t="s">
        <v>68</v>
      </c>
      <c r="L5" s="84" t="s">
        <v>69</v>
      </c>
      <c r="M5" s="84" t="s">
        <v>13</v>
      </c>
      <c r="N5" s="84" t="s">
        <v>70</v>
      </c>
      <c r="O5" s="84" t="s">
        <v>71</v>
      </c>
      <c r="P5" s="84" t="s">
        <v>72</v>
      </c>
      <c r="Q5" s="84" t="s">
        <v>73</v>
      </c>
      <c r="R5" s="84" t="s">
        <v>74</v>
      </c>
      <c r="S5" s="84" t="s">
        <v>75</v>
      </c>
      <c r="T5" s="84" t="s">
        <v>76</v>
      </c>
      <c r="U5" s="84" t="s">
        <v>77</v>
      </c>
      <c r="V5" s="84" t="s">
        <v>78</v>
      </c>
      <c r="W5" s="84" t="s">
        <v>79</v>
      </c>
      <c r="X5" s="84" t="s">
        <v>80</v>
      </c>
      <c r="Y5" s="84" t="s">
        <v>81</v>
      </c>
      <c r="Z5" s="84" t="s">
        <v>82</v>
      </c>
      <c r="AA5" s="84" t="s">
        <v>83</v>
      </c>
      <c r="AB5" s="84" t="s">
        <v>84</v>
      </c>
      <c r="AC5" s="84" t="s">
        <v>85</v>
      </c>
      <c r="AD5" s="84" t="s">
        <v>86</v>
      </c>
      <c r="AE5" s="84" t="s">
        <v>87</v>
      </c>
      <c r="AF5" s="84" t="s">
        <v>88</v>
      </c>
      <c r="AG5" s="84" t="s">
        <v>89</v>
      </c>
      <c r="AH5" s="84" t="s">
        <v>3</v>
      </c>
      <c r="AI5" s="84" t="s">
        <v>80</v>
      </c>
      <c r="AJ5" s="84" t="s">
        <v>81</v>
      </c>
      <c r="AK5" s="84" t="s">
        <v>82</v>
      </c>
      <c r="AL5" s="84" t="s">
        <v>83</v>
      </c>
      <c r="AM5" s="84" t="s">
        <v>84</v>
      </c>
      <c r="AN5" s="84" t="s">
        <v>85</v>
      </c>
      <c r="AO5" s="84" t="s">
        <v>86</v>
      </c>
      <c r="AP5" s="84" t="s">
        <v>87</v>
      </c>
      <c r="AQ5" s="84" t="s">
        <v>88</v>
      </c>
      <c r="AR5" s="84" t="s">
        <v>89</v>
      </c>
      <c r="AS5" s="84" t="s">
        <v>90</v>
      </c>
      <c r="AT5" s="84" t="s">
        <v>80</v>
      </c>
      <c r="AU5" s="84" t="s">
        <v>81</v>
      </c>
      <c r="AV5" s="84" t="s">
        <v>82</v>
      </c>
      <c r="AW5" s="84" t="s">
        <v>83</v>
      </c>
      <c r="AX5" s="84" t="s">
        <v>84</v>
      </c>
      <c r="AY5" s="84" t="s">
        <v>85</v>
      </c>
      <c r="AZ5" s="84" t="s">
        <v>86</v>
      </c>
      <c r="BA5" s="84" t="s">
        <v>87</v>
      </c>
      <c r="BB5" s="84" t="s">
        <v>88</v>
      </c>
      <c r="BC5" s="84" t="s">
        <v>89</v>
      </c>
      <c r="BD5" s="84" t="s">
        <v>90</v>
      </c>
      <c r="BE5" s="84" t="s">
        <v>80</v>
      </c>
      <c r="BF5" s="84" t="s">
        <v>81</v>
      </c>
      <c r="BG5" s="84" t="s">
        <v>82</v>
      </c>
      <c r="BH5" s="84" t="s">
        <v>83</v>
      </c>
      <c r="BI5" s="84" t="s">
        <v>84</v>
      </c>
      <c r="BJ5" s="84" t="s">
        <v>85</v>
      </c>
      <c r="BK5" s="84" t="s">
        <v>86</v>
      </c>
      <c r="BL5" s="84" t="s">
        <v>87</v>
      </c>
      <c r="BM5" s="84" t="s">
        <v>88</v>
      </c>
      <c r="BN5" s="84" t="s">
        <v>89</v>
      </c>
      <c r="BO5" s="84" t="s">
        <v>90</v>
      </c>
      <c r="BP5" s="84" t="s">
        <v>80</v>
      </c>
      <c r="BQ5" s="84" t="s">
        <v>81</v>
      </c>
      <c r="BR5" s="84" t="s">
        <v>82</v>
      </c>
      <c r="BS5" s="84" t="s">
        <v>83</v>
      </c>
      <c r="BT5" s="84" t="s">
        <v>84</v>
      </c>
      <c r="BU5" s="84" t="s">
        <v>85</v>
      </c>
      <c r="BV5" s="84" t="s">
        <v>86</v>
      </c>
      <c r="BW5" s="84" t="s">
        <v>87</v>
      </c>
      <c r="BX5" s="84" t="s">
        <v>88</v>
      </c>
      <c r="BY5" s="84" t="s">
        <v>89</v>
      </c>
      <c r="BZ5" s="84" t="s">
        <v>90</v>
      </c>
      <c r="CA5" s="84" t="s">
        <v>80</v>
      </c>
      <c r="CB5" s="84" t="s">
        <v>81</v>
      </c>
      <c r="CC5" s="84" t="s">
        <v>82</v>
      </c>
      <c r="CD5" s="84" t="s">
        <v>83</v>
      </c>
      <c r="CE5" s="84" t="s">
        <v>84</v>
      </c>
      <c r="CF5" s="84" t="s">
        <v>85</v>
      </c>
      <c r="CG5" s="84" t="s">
        <v>86</v>
      </c>
      <c r="CH5" s="84" t="s">
        <v>87</v>
      </c>
      <c r="CI5" s="84" t="s">
        <v>88</v>
      </c>
      <c r="CJ5" s="84" t="s">
        <v>89</v>
      </c>
      <c r="CK5" s="84" t="s">
        <v>90</v>
      </c>
      <c r="CL5" s="84" t="s">
        <v>80</v>
      </c>
      <c r="CM5" s="84" t="s">
        <v>81</v>
      </c>
      <c r="CN5" s="84" t="s">
        <v>82</v>
      </c>
      <c r="CO5" s="84" t="s">
        <v>83</v>
      </c>
      <c r="CP5" s="84" t="s">
        <v>84</v>
      </c>
      <c r="CQ5" s="84" t="s">
        <v>85</v>
      </c>
      <c r="CR5" s="84" t="s">
        <v>86</v>
      </c>
      <c r="CS5" s="84" t="s">
        <v>87</v>
      </c>
      <c r="CT5" s="84" t="s">
        <v>88</v>
      </c>
      <c r="CU5" s="84" t="s">
        <v>89</v>
      </c>
      <c r="CV5" s="84" t="s">
        <v>90</v>
      </c>
      <c r="CW5" s="84" t="s">
        <v>80</v>
      </c>
      <c r="CX5" s="84" t="s">
        <v>81</v>
      </c>
      <c r="CY5" s="84" t="s">
        <v>82</v>
      </c>
      <c r="CZ5" s="84" t="s">
        <v>83</v>
      </c>
      <c r="DA5" s="84" t="s">
        <v>84</v>
      </c>
      <c r="DB5" s="84" t="s">
        <v>85</v>
      </c>
      <c r="DC5" s="84" t="s">
        <v>86</v>
      </c>
      <c r="DD5" s="84" t="s">
        <v>87</v>
      </c>
      <c r="DE5" s="84" t="s">
        <v>88</v>
      </c>
      <c r="DF5" s="84" t="s">
        <v>89</v>
      </c>
      <c r="DG5" s="84" t="s">
        <v>90</v>
      </c>
      <c r="DH5" s="84" t="s">
        <v>80</v>
      </c>
      <c r="DI5" s="84" t="s">
        <v>81</v>
      </c>
      <c r="DJ5" s="84" t="s">
        <v>82</v>
      </c>
      <c r="DK5" s="84" t="s">
        <v>83</v>
      </c>
      <c r="DL5" s="84" t="s">
        <v>84</v>
      </c>
      <c r="DM5" s="84" t="s">
        <v>85</v>
      </c>
      <c r="DN5" s="84" t="s">
        <v>86</v>
      </c>
      <c r="DO5" s="84" t="s">
        <v>87</v>
      </c>
      <c r="DP5" s="84" t="s">
        <v>88</v>
      </c>
      <c r="DQ5" s="84" t="s">
        <v>89</v>
      </c>
      <c r="DR5" s="84" t="s">
        <v>90</v>
      </c>
      <c r="DS5" s="84" t="s">
        <v>80</v>
      </c>
      <c r="DT5" s="84" t="s">
        <v>81</v>
      </c>
      <c r="DU5" s="84" t="s">
        <v>82</v>
      </c>
      <c r="DV5" s="84" t="s">
        <v>83</v>
      </c>
      <c r="DW5" s="84" t="s">
        <v>84</v>
      </c>
      <c r="DX5" s="84" t="s">
        <v>85</v>
      </c>
      <c r="DY5" s="84" t="s">
        <v>86</v>
      </c>
      <c r="DZ5" s="84" t="s">
        <v>87</v>
      </c>
      <c r="EA5" s="84" t="s">
        <v>88</v>
      </c>
      <c r="EB5" s="84" t="s">
        <v>89</v>
      </c>
      <c r="EC5" s="84" t="s">
        <v>90</v>
      </c>
      <c r="ED5" s="84" t="s">
        <v>80</v>
      </c>
      <c r="EE5" s="84" t="s">
        <v>81</v>
      </c>
      <c r="EF5" s="84" t="s">
        <v>82</v>
      </c>
      <c r="EG5" s="84" t="s">
        <v>83</v>
      </c>
      <c r="EH5" s="84" t="s">
        <v>84</v>
      </c>
      <c r="EI5" s="84" t="s">
        <v>85</v>
      </c>
      <c r="EJ5" s="84" t="s">
        <v>86</v>
      </c>
      <c r="EK5" s="84" t="s">
        <v>87</v>
      </c>
      <c r="EL5" s="84" t="s">
        <v>88</v>
      </c>
      <c r="EM5" s="84" t="s">
        <v>89</v>
      </c>
      <c r="EN5" s="84" t="s">
        <v>90</v>
      </c>
    </row>
    <row r="6" spans="1:144" s="72" customFormat="1">
      <c r="A6" s="73" t="s">
        <v>91</v>
      </c>
      <c r="B6" s="78">
        <f t="shared" ref="B6:W6" si="1">B7</f>
        <v>2018</v>
      </c>
      <c r="C6" s="78">
        <f t="shared" si="1"/>
        <v>222089</v>
      </c>
      <c r="D6" s="78">
        <f t="shared" si="1"/>
        <v>46</v>
      </c>
      <c r="E6" s="78">
        <f t="shared" si="1"/>
        <v>1</v>
      </c>
      <c r="F6" s="78">
        <f t="shared" si="1"/>
        <v>0</v>
      </c>
      <c r="G6" s="78">
        <f t="shared" si="1"/>
        <v>1</v>
      </c>
      <c r="H6" s="78" t="str">
        <f t="shared" si="1"/>
        <v>静岡県　伊東市</v>
      </c>
      <c r="I6" s="78" t="str">
        <f t="shared" si="1"/>
        <v>法適用</v>
      </c>
      <c r="J6" s="78" t="str">
        <f t="shared" si="1"/>
        <v>水道事業</v>
      </c>
      <c r="K6" s="78" t="str">
        <f t="shared" si="1"/>
        <v>末端給水事業</v>
      </c>
      <c r="L6" s="78" t="str">
        <f t="shared" si="1"/>
        <v>A4</v>
      </c>
      <c r="M6" s="78" t="str">
        <f t="shared" si="1"/>
        <v>非設置</v>
      </c>
      <c r="N6" s="87" t="str">
        <f t="shared" si="1"/>
        <v>-</v>
      </c>
      <c r="O6" s="87">
        <f t="shared" si="1"/>
        <v>78.03</v>
      </c>
      <c r="P6" s="87">
        <f t="shared" si="1"/>
        <v>86.21</v>
      </c>
      <c r="Q6" s="87">
        <f t="shared" si="1"/>
        <v>2454</v>
      </c>
      <c r="R6" s="87">
        <f t="shared" si="1"/>
        <v>69215</v>
      </c>
      <c r="S6" s="87">
        <f t="shared" si="1"/>
        <v>124.1</v>
      </c>
      <c r="T6" s="87">
        <f t="shared" si="1"/>
        <v>557.74</v>
      </c>
      <c r="U6" s="87">
        <f t="shared" si="1"/>
        <v>59362</v>
      </c>
      <c r="V6" s="87">
        <f t="shared" si="1"/>
        <v>45.45</v>
      </c>
      <c r="W6" s="87">
        <f t="shared" si="1"/>
        <v>1306.0899999999999</v>
      </c>
      <c r="X6" s="93">
        <f t="shared" ref="X6:AG6" si="2">IF(X7="",NA(),X7)</f>
        <v>114.01</v>
      </c>
      <c r="Y6" s="93">
        <f t="shared" si="2"/>
        <v>114.81</v>
      </c>
      <c r="Z6" s="93">
        <f t="shared" si="2"/>
        <v>123.48</v>
      </c>
      <c r="AA6" s="93">
        <f t="shared" si="2"/>
        <v>114.1</v>
      </c>
      <c r="AB6" s="93">
        <f t="shared" si="2"/>
        <v>115.38</v>
      </c>
      <c r="AC6" s="93">
        <f t="shared" si="2"/>
        <v>111.96</v>
      </c>
      <c r="AD6" s="93">
        <f t="shared" si="2"/>
        <v>112.69</v>
      </c>
      <c r="AE6" s="93">
        <f t="shared" si="2"/>
        <v>113.16</v>
      </c>
      <c r="AF6" s="93">
        <f t="shared" si="2"/>
        <v>112.15</v>
      </c>
      <c r="AG6" s="93">
        <f t="shared" si="2"/>
        <v>111.44</v>
      </c>
      <c r="AH6" s="87" t="str">
        <f>IF(AH7="","",IF(AH7="-","【-】","【"&amp;SUBSTITUTE(TEXT(AH7,"#,##0.00"),"-","△")&amp;"】"))</f>
        <v>【112.83】</v>
      </c>
      <c r="AI6" s="87">
        <f t="shared" ref="AI6:AR6" si="3">IF(AI7="",NA(),AI7)</f>
        <v>0</v>
      </c>
      <c r="AJ6" s="87">
        <f t="shared" si="3"/>
        <v>0</v>
      </c>
      <c r="AK6" s="87">
        <f t="shared" si="3"/>
        <v>0</v>
      </c>
      <c r="AL6" s="87">
        <f t="shared" si="3"/>
        <v>0</v>
      </c>
      <c r="AM6" s="87">
        <f t="shared" si="3"/>
        <v>0</v>
      </c>
      <c r="AN6" s="93">
        <f t="shared" si="3"/>
        <v>0.41</v>
      </c>
      <c r="AO6" s="93">
        <f t="shared" si="3"/>
        <v>0.54</v>
      </c>
      <c r="AP6" s="93">
        <f t="shared" si="3"/>
        <v>0.68</v>
      </c>
      <c r="AQ6" s="93">
        <f t="shared" si="3"/>
        <v>1</v>
      </c>
      <c r="AR6" s="93">
        <f t="shared" si="3"/>
        <v>1.03</v>
      </c>
      <c r="AS6" s="87" t="str">
        <f>IF(AS7="","",IF(AS7="-","【-】","【"&amp;SUBSTITUTE(TEXT(AS7,"#,##0.00"),"-","△")&amp;"】"))</f>
        <v>【1.05】</v>
      </c>
      <c r="AT6" s="93">
        <f t="shared" ref="AT6:BC6" si="4">IF(AT7="",NA(),AT7)</f>
        <v>229.04</v>
      </c>
      <c r="AU6" s="93">
        <f t="shared" si="4"/>
        <v>255.6</v>
      </c>
      <c r="AV6" s="93">
        <f t="shared" si="4"/>
        <v>344.4</v>
      </c>
      <c r="AW6" s="93">
        <f t="shared" si="4"/>
        <v>255.81</v>
      </c>
      <c r="AX6" s="93">
        <f t="shared" si="4"/>
        <v>319.37</v>
      </c>
      <c r="AY6" s="93">
        <f t="shared" si="4"/>
        <v>335.95</v>
      </c>
      <c r="AZ6" s="93">
        <f t="shared" si="4"/>
        <v>346.59</v>
      </c>
      <c r="BA6" s="93">
        <f t="shared" si="4"/>
        <v>357.82</v>
      </c>
      <c r="BB6" s="93">
        <f t="shared" si="4"/>
        <v>355.5</v>
      </c>
      <c r="BC6" s="93">
        <f t="shared" si="4"/>
        <v>349.83</v>
      </c>
      <c r="BD6" s="87" t="str">
        <f>IF(BD7="","",IF(BD7="-","【-】","【"&amp;SUBSTITUTE(TEXT(BD7,"#,##0.00"),"-","△")&amp;"】"))</f>
        <v>【261.93】</v>
      </c>
      <c r="BE6" s="93">
        <f t="shared" ref="BE6:BN6" si="5">IF(BE7="",NA(),BE7)</f>
        <v>371.07</v>
      </c>
      <c r="BF6" s="93">
        <f t="shared" si="5"/>
        <v>374.13</v>
      </c>
      <c r="BG6" s="93">
        <f t="shared" si="5"/>
        <v>377.91</v>
      </c>
      <c r="BH6" s="93">
        <f t="shared" si="5"/>
        <v>378.12</v>
      </c>
      <c r="BI6" s="93">
        <f t="shared" si="5"/>
        <v>384.69</v>
      </c>
      <c r="BJ6" s="93">
        <f t="shared" si="5"/>
        <v>319.82</v>
      </c>
      <c r="BK6" s="93">
        <f t="shared" si="5"/>
        <v>312.02999999999997</v>
      </c>
      <c r="BL6" s="93">
        <f t="shared" si="5"/>
        <v>307.45999999999998</v>
      </c>
      <c r="BM6" s="93">
        <f t="shared" si="5"/>
        <v>312.58</v>
      </c>
      <c r="BN6" s="93">
        <f t="shared" si="5"/>
        <v>314.87</v>
      </c>
      <c r="BO6" s="87" t="str">
        <f>IF(BO7="","",IF(BO7="-","【-】","【"&amp;SUBSTITUTE(TEXT(BO7,"#,##0.00"),"-","△")&amp;"】"))</f>
        <v>【270.46】</v>
      </c>
      <c r="BP6" s="93">
        <f t="shared" ref="BP6:BY6" si="6">IF(BP7="",NA(),BP7)</f>
        <v>113.89</v>
      </c>
      <c r="BQ6" s="93">
        <f t="shared" si="6"/>
        <v>114.99</v>
      </c>
      <c r="BR6" s="93">
        <f t="shared" si="6"/>
        <v>119.9</v>
      </c>
      <c r="BS6" s="93">
        <f t="shared" si="6"/>
        <v>113.42</v>
      </c>
      <c r="BT6" s="93">
        <f t="shared" si="6"/>
        <v>109.5</v>
      </c>
      <c r="BU6" s="93">
        <f t="shared" si="6"/>
        <v>105.21</v>
      </c>
      <c r="BV6" s="93">
        <f t="shared" si="6"/>
        <v>105.71</v>
      </c>
      <c r="BW6" s="93">
        <f t="shared" si="6"/>
        <v>106.01</v>
      </c>
      <c r="BX6" s="93">
        <f t="shared" si="6"/>
        <v>104.57</v>
      </c>
      <c r="BY6" s="93">
        <f t="shared" si="6"/>
        <v>103.54</v>
      </c>
      <c r="BZ6" s="87" t="str">
        <f>IF(BZ7="","",IF(BZ7="-","【-】","【"&amp;SUBSTITUTE(TEXT(BZ7,"#,##0.00"),"-","△")&amp;"】"))</f>
        <v>【103.91】</v>
      </c>
      <c r="CA6" s="93">
        <f t="shared" ref="CA6:CJ6" si="7">IF(CA7="",NA(),CA7)</f>
        <v>136.19</v>
      </c>
      <c r="CB6" s="93">
        <f t="shared" si="7"/>
        <v>134.88</v>
      </c>
      <c r="CC6" s="93">
        <f t="shared" si="7"/>
        <v>129.54</v>
      </c>
      <c r="CD6" s="93">
        <f t="shared" si="7"/>
        <v>137.41</v>
      </c>
      <c r="CE6" s="93">
        <f t="shared" si="7"/>
        <v>142.31</v>
      </c>
      <c r="CF6" s="93">
        <f t="shared" si="7"/>
        <v>162.59</v>
      </c>
      <c r="CG6" s="93">
        <f t="shared" si="7"/>
        <v>162.15</v>
      </c>
      <c r="CH6" s="93">
        <f t="shared" si="7"/>
        <v>162.24</v>
      </c>
      <c r="CI6" s="93">
        <f t="shared" si="7"/>
        <v>165.47</v>
      </c>
      <c r="CJ6" s="93">
        <f t="shared" si="7"/>
        <v>167.46</v>
      </c>
      <c r="CK6" s="87" t="str">
        <f>IF(CK7="","",IF(CK7="-","【-】","【"&amp;SUBSTITUTE(TEXT(CK7,"#,##0.00"),"-","△")&amp;"】"))</f>
        <v>【167.11】</v>
      </c>
      <c r="CL6" s="93">
        <f t="shared" ref="CL6:CU6" si="8">IF(CL7="",NA(),CL7)</f>
        <v>45.66</v>
      </c>
      <c r="CM6" s="93">
        <f t="shared" si="8"/>
        <v>45.26</v>
      </c>
      <c r="CN6" s="93">
        <f t="shared" si="8"/>
        <v>42.52</v>
      </c>
      <c r="CO6" s="93">
        <f t="shared" si="8"/>
        <v>42.18</v>
      </c>
      <c r="CP6" s="93">
        <f t="shared" si="8"/>
        <v>41.52</v>
      </c>
      <c r="CQ6" s="93">
        <f t="shared" si="8"/>
        <v>59.17</v>
      </c>
      <c r="CR6" s="93">
        <f t="shared" si="8"/>
        <v>59.34</v>
      </c>
      <c r="CS6" s="93">
        <f t="shared" si="8"/>
        <v>59.11</v>
      </c>
      <c r="CT6" s="93">
        <f t="shared" si="8"/>
        <v>59.74</v>
      </c>
      <c r="CU6" s="93">
        <f t="shared" si="8"/>
        <v>59.46</v>
      </c>
      <c r="CV6" s="87" t="str">
        <f>IF(CV7="","",IF(CV7="-","【-】","【"&amp;SUBSTITUTE(TEXT(CV7,"#,##0.00"),"-","△")&amp;"】"))</f>
        <v>【60.27】</v>
      </c>
      <c r="CW6" s="93">
        <f t="shared" ref="CW6:DF6" si="9">IF(CW7="",NA(),CW7)</f>
        <v>69.42</v>
      </c>
      <c r="CX6" s="93">
        <f t="shared" si="9"/>
        <v>71</v>
      </c>
      <c r="CY6" s="93">
        <f t="shared" si="9"/>
        <v>74.7</v>
      </c>
      <c r="CZ6" s="93">
        <f t="shared" si="9"/>
        <v>75.13</v>
      </c>
      <c r="DA6" s="93">
        <f t="shared" si="9"/>
        <v>74.61</v>
      </c>
      <c r="DB6" s="93">
        <f t="shared" si="9"/>
        <v>87.6</v>
      </c>
      <c r="DC6" s="93">
        <f t="shared" si="9"/>
        <v>87.74</v>
      </c>
      <c r="DD6" s="93">
        <f t="shared" si="9"/>
        <v>87.91</v>
      </c>
      <c r="DE6" s="93">
        <f t="shared" si="9"/>
        <v>87.28</v>
      </c>
      <c r="DF6" s="93">
        <f t="shared" si="9"/>
        <v>87.41</v>
      </c>
      <c r="DG6" s="87" t="str">
        <f>IF(DG7="","",IF(DG7="-","【-】","【"&amp;SUBSTITUTE(TEXT(DG7,"#,##0.00"),"-","△")&amp;"】"))</f>
        <v>【89.92】</v>
      </c>
      <c r="DH6" s="93">
        <f t="shared" ref="DH6:DQ6" si="10">IF(DH7="",NA(),DH7)</f>
        <v>42.91</v>
      </c>
      <c r="DI6" s="93">
        <f t="shared" si="10"/>
        <v>43.94</v>
      </c>
      <c r="DJ6" s="93">
        <f t="shared" si="10"/>
        <v>39.24</v>
      </c>
      <c r="DK6" s="93">
        <f t="shared" si="10"/>
        <v>40.76</v>
      </c>
      <c r="DL6" s="93">
        <f t="shared" si="10"/>
        <v>41.68</v>
      </c>
      <c r="DM6" s="93">
        <f t="shared" si="10"/>
        <v>45.25</v>
      </c>
      <c r="DN6" s="93">
        <f t="shared" si="10"/>
        <v>46.27</v>
      </c>
      <c r="DO6" s="93">
        <f t="shared" si="10"/>
        <v>46.88</v>
      </c>
      <c r="DP6" s="93">
        <f t="shared" si="10"/>
        <v>46.94</v>
      </c>
      <c r="DQ6" s="93">
        <f t="shared" si="10"/>
        <v>47.62</v>
      </c>
      <c r="DR6" s="87" t="str">
        <f>IF(DR7="","",IF(DR7="-","【-】","【"&amp;SUBSTITUTE(TEXT(DR7,"#,##0.00"),"-","△")&amp;"】"))</f>
        <v>【48.85】</v>
      </c>
      <c r="DS6" s="93">
        <f t="shared" ref="DS6:EB6" si="11">IF(DS7="",NA(),DS7)</f>
        <v>29.5</v>
      </c>
      <c r="DT6" s="93">
        <f t="shared" si="11"/>
        <v>29.42</v>
      </c>
      <c r="DU6" s="93">
        <f t="shared" si="11"/>
        <v>32.92</v>
      </c>
      <c r="DV6" s="93">
        <f t="shared" si="11"/>
        <v>35.96</v>
      </c>
      <c r="DW6" s="93">
        <f t="shared" si="11"/>
        <v>37.840000000000003</v>
      </c>
      <c r="DX6" s="93">
        <f t="shared" si="11"/>
        <v>10.71</v>
      </c>
      <c r="DY6" s="93">
        <f t="shared" si="11"/>
        <v>10.93</v>
      </c>
      <c r="DZ6" s="93">
        <f t="shared" si="11"/>
        <v>13.39</v>
      </c>
      <c r="EA6" s="93">
        <f t="shared" si="11"/>
        <v>14.48</v>
      </c>
      <c r="EB6" s="93">
        <f t="shared" si="11"/>
        <v>16.27</v>
      </c>
      <c r="EC6" s="87" t="str">
        <f>IF(EC7="","",IF(EC7="-","【-】","【"&amp;SUBSTITUTE(TEXT(EC7,"#,##0.00"),"-","△")&amp;"】"))</f>
        <v>【17.80】</v>
      </c>
      <c r="ED6" s="93">
        <f t="shared" ref="ED6:EM6" si="12">IF(ED7="",NA(),ED7)</f>
        <v>0.9</v>
      </c>
      <c r="EE6" s="93">
        <f t="shared" si="12"/>
        <v>0.79</v>
      </c>
      <c r="EF6" s="93">
        <f t="shared" si="12"/>
        <v>0.99</v>
      </c>
      <c r="EG6" s="93">
        <f t="shared" si="12"/>
        <v>0.47</v>
      </c>
      <c r="EH6" s="93">
        <f t="shared" si="12"/>
        <v>0.42</v>
      </c>
      <c r="EI6" s="93">
        <f t="shared" si="12"/>
        <v>0.72</v>
      </c>
      <c r="EJ6" s="93">
        <f t="shared" si="12"/>
        <v>0.71</v>
      </c>
      <c r="EK6" s="93">
        <f t="shared" si="12"/>
        <v>0.71</v>
      </c>
      <c r="EL6" s="93">
        <f t="shared" si="12"/>
        <v>0.75</v>
      </c>
      <c r="EM6" s="93">
        <f t="shared" si="12"/>
        <v>0.63</v>
      </c>
      <c r="EN6" s="87" t="str">
        <f>IF(EN7="","",IF(EN7="-","【-】","【"&amp;SUBSTITUTE(TEXT(EN7,"#,##0.00"),"-","△")&amp;"】"))</f>
        <v>【0.70】</v>
      </c>
    </row>
    <row r="7" spans="1:144" s="72" customFormat="1">
      <c r="A7" s="73"/>
      <c r="B7" s="79">
        <v>2018</v>
      </c>
      <c r="C7" s="79">
        <v>222089</v>
      </c>
      <c r="D7" s="79">
        <v>46</v>
      </c>
      <c r="E7" s="79">
        <v>1</v>
      </c>
      <c r="F7" s="79">
        <v>0</v>
      </c>
      <c r="G7" s="79">
        <v>1</v>
      </c>
      <c r="H7" s="79" t="s">
        <v>92</v>
      </c>
      <c r="I7" s="79" t="s">
        <v>94</v>
      </c>
      <c r="J7" s="79" t="s">
        <v>95</v>
      </c>
      <c r="K7" s="79" t="s">
        <v>96</v>
      </c>
      <c r="L7" s="79" t="s">
        <v>93</v>
      </c>
      <c r="M7" s="79" t="s">
        <v>97</v>
      </c>
      <c r="N7" s="88" t="s">
        <v>98</v>
      </c>
      <c r="O7" s="88">
        <v>78.03</v>
      </c>
      <c r="P7" s="88">
        <v>86.21</v>
      </c>
      <c r="Q7" s="88">
        <v>2454</v>
      </c>
      <c r="R7" s="88">
        <v>69215</v>
      </c>
      <c r="S7" s="88">
        <v>124.1</v>
      </c>
      <c r="T7" s="88">
        <v>557.74</v>
      </c>
      <c r="U7" s="88">
        <v>59362</v>
      </c>
      <c r="V7" s="88">
        <v>45.45</v>
      </c>
      <c r="W7" s="88">
        <v>1306.0899999999999</v>
      </c>
      <c r="X7" s="88">
        <v>114.01</v>
      </c>
      <c r="Y7" s="88">
        <v>114.81</v>
      </c>
      <c r="Z7" s="88">
        <v>123.48</v>
      </c>
      <c r="AA7" s="88">
        <v>114.1</v>
      </c>
      <c r="AB7" s="88">
        <v>115.38</v>
      </c>
      <c r="AC7" s="88">
        <v>111.96</v>
      </c>
      <c r="AD7" s="88">
        <v>112.69</v>
      </c>
      <c r="AE7" s="88">
        <v>113.16</v>
      </c>
      <c r="AF7" s="88">
        <v>112.15</v>
      </c>
      <c r="AG7" s="88">
        <v>111.44</v>
      </c>
      <c r="AH7" s="88">
        <v>112.83</v>
      </c>
      <c r="AI7" s="88">
        <v>0</v>
      </c>
      <c r="AJ7" s="88">
        <v>0</v>
      </c>
      <c r="AK7" s="88">
        <v>0</v>
      </c>
      <c r="AL7" s="88">
        <v>0</v>
      </c>
      <c r="AM7" s="88">
        <v>0</v>
      </c>
      <c r="AN7" s="88">
        <v>0.41</v>
      </c>
      <c r="AO7" s="88">
        <v>0.54</v>
      </c>
      <c r="AP7" s="88">
        <v>0.68</v>
      </c>
      <c r="AQ7" s="88">
        <v>1</v>
      </c>
      <c r="AR7" s="88">
        <v>1.03</v>
      </c>
      <c r="AS7" s="88">
        <v>1.05</v>
      </c>
      <c r="AT7" s="88">
        <v>229.04</v>
      </c>
      <c r="AU7" s="88">
        <v>255.6</v>
      </c>
      <c r="AV7" s="88">
        <v>344.4</v>
      </c>
      <c r="AW7" s="88">
        <v>255.81</v>
      </c>
      <c r="AX7" s="88">
        <v>319.37</v>
      </c>
      <c r="AY7" s="88">
        <v>335.95</v>
      </c>
      <c r="AZ7" s="88">
        <v>346.59</v>
      </c>
      <c r="BA7" s="88">
        <v>357.82</v>
      </c>
      <c r="BB7" s="88">
        <v>355.5</v>
      </c>
      <c r="BC7" s="88">
        <v>349.83</v>
      </c>
      <c r="BD7" s="88">
        <v>261.93</v>
      </c>
      <c r="BE7" s="88">
        <v>371.07</v>
      </c>
      <c r="BF7" s="88">
        <v>374.13</v>
      </c>
      <c r="BG7" s="88">
        <v>377.91</v>
      </c>
      <c r="BH7" s="88">
        <v>378.12</v>
      </c>
      <c r="BI7" s="88">
        <v>384.69</v>
      </c>
      <c r="BJ7" s="88">
        <v>319.82</v>
      </c>
      <c r="BK7" s="88">
        <v>312.02999999999997</v>
      </c>
      <c r="BL7" s="88">
        <v>307.45999999999998</v>
      </c>
      <c r="BM7" s="88">
        <v>312.58</v>
      </c>
      <c r="BN7" s="88">
        <v>314.87</v>
      </c>
      <c r="BO7" s="88">
        <v>270.45999999999998</v>
      </c>
      <c r="BP7" s="88">
        <v>113.89</v>
      </c>
      <c r="BQ7" s="88">
        <v>114.99</v>
      </c>
      <c r="BR7" s="88">
        <v>119.9</v>
      </c>
      <c r="BS7" s="88">
        <v>113.42</v>
      </c>
      <c r="BT7" s="88">
        <v>109.5</v>
      </c>
      <c r="BU7" s="88">
        <v>105.21</v>
      </c>
      <c r="BV7" s="88">
        <v>105.71</v>
      </c>
      <c r="BW7" s="88">
        <v>106.01</v>
      </c>
      <c r="BX7" s="88">
        <v>104.57</v>
      </c>
      <c r="BY7" s="88">
        <v>103.54</v>
      </c>
      <c r="BZ7" s="88">
        <v>103.91</v>
      </c>
      <c r="CA7" s="88">
        <v>136.19</v>
      </c>
      <c r="CB7" s="88">
        <v>134.88</v>
      </c>
      <c r="CC7" s="88">
        <v>129.54</v>
      </c>
      <c r="CD7" s="88">
        <v>137.41</v>
      </c>
      <c r="CE7" s="88">
        <v>142.31</v>
      </c>
      <c r="CF7" s="88">
        <v>162.59</v>
      </c>
      <c r="CG7" s="88">
        <v>162.15</v>
      </c>
      <c r="CH7" s="88">
        <v>162.24</v>
      </c>
      <c r="CI7" s="88">
        <v>165.47</v>
      </c>
      <c r="CJ7" s="88">
        <v>167.46</v>
      </c>
      <c r="CK7" s="88">
        <v>167.11</v>
      </c>
      <c r="CL7" s="88">
        <v>45.66</v>
      </c>
      <c r="CM7" s="88">
        <v>45.26</v>
      </c>
      <c r="CN7" s="88">
        <v>42.52</v>
      </c>
      <c r="CO7" s="88">
        <v>42.18</v>
      </c>
      <c r="CP7" s="88">
        <v>41.52</v>
      </c>
      <c r="CQ7" s="88">
        <v>59.17</v>
      </c>
      <c r="CR7" s="88">
        <v>59.34</v>
      </c>
      <c r="CS7" s="88">
        <v>59.11</v>
      </c>
      <c r="CT7" s="88">
        <v>59.74</v>
      </c>
      <c r="CU7" s="88">
        <v>59.46</v>
      </c>
      <c r="CV7" s="88">
        <v>60.27</v>
      </c>
      <c r="CW7" s="88">
        <v>69.42</v>
      </c>
      <c r="CX7" s="88">
        <v>71</v>
      </c>
      <c r="CY7" s="88">
        <v>74.7</v>
      </c>
      <c r="CZ7" s="88">
        <v>75.13</v>
      </c>
      <c r="DA7" s="88">
        <v>74.61</v>
      </c>
      <c r="DB7" s="88">
        <v>87.6</v>
      </c>
      <c r="DC7" s="88">
        <v>87.74</v>
      </c>
      <c r="DD7" s="88">
        <v>87.91</v>
      </c>
      <c r="DE7" s="88">
        <v>87.28</v>
      </c>
      <c r="DF7" s="88">
        <v>87.41</v>
      </c>
      <c r="DG7" s="88">
        <v>89.92</v>
      </c>
      <c r="DH7" s="88">
        <v>42.91</v>
      </c>
      <c r="DI7" s="88">
        <v>43.94</v>
      </c>
      <c r="DJ7" s="88">
        <v>39.24</v>
      </c>
      <c r="DK7" s="88">
        <v>40.76</v>
      </c>
      <c r="DL7" s="88">
        <v>41.68</v>
      </c>
      <c r="DM7" s="88">
        <v>45.25</v>
      </c>
      <c r="DN7" s="88">
        <v>46.27</v>
      </c>
      <c r="DO7" s="88">
        <v>46.88</v>
      </c>
      <c r="DP7" s="88">
        <v>46.94</v>
      </c>
      <c r="DQ7" s="88">
        <v>47.62</v>
      </c>
      <c r="DR7" s="88">
        <v>48.85</v>
      </c>
      <c r="DS7" s="88">
        <v>29.5</v>
      </c>
      <c r="DT7" s="88">
        <v>29.42</v>
      </c>
      <c r="DU7" s="88">
        <v>32.92</v>
      </c>
      <c r="DV7" s="88">
        <v>35.96</v>
      </c>
      <c r="DW7" s="88">
        <v>37.840000000000003</v>
      </c>
      <c r="DX7" s="88">
        <v>10.71</v>
      </c>
      <c r="DY7" s="88">
        <v>10.93</v>
      </c>
      <c r="DZ7" s="88">
        <v>13.39</v>
      </c>
      <c r="EA7" s="88">
        <v>14.48</v>
      </c>
      <c r="EB7" s="88">
        <v>16.27</v>
      </c>
      <c r="EC7" s="88">
        <v>17.8</v>
      </c>
      <c r="ED7" s="88">
        <v>0.9</v>
      </c>
      <c r="EE7" s="88">
        <v>0.79</v>
      </c>
      <c r="EF7" s="88">
        <v>0.99</v>
      </c>
      <c r="EG7" s="88">
        <v>0.47</v>
      </c>
      <c r="EH7" s="88">
        <v>0.42</v>
      </c>
      <c r="EI7" s="88">
        <v>0.72</v>
      </c>
      <c r="EJ7" s="88">
        <v>0.71</v>
      </c>
      <c r="EK7" s="88">
        <v>0.71</v>
      </c>
      <c r="EL7" s="88">
        <v>0.75</v>
      </c>
      <c r="EM7" s="88">
        <v>0.63</v>
      </c>
      <c r="EN7" s="88">
        <v>0.7</v>
      </c>
    </row>
    <row r="8" spans="1:144">
      <c r="X8" s="94"/>
      <c r="Y8" s="94"/>
      <c r="Z8" s="94"/>
      <c r="AA8" s="94"/>
      <c r="AB8" s="94"/>
      <c r="AC8" s="94"/>
      <c r="AD8" s="94"/>
      <c r="AE8" s="94"/>
      <c r="AF8" s="94"/>
      <c r="AG8" s="94"/>
      <c r="AH8" s="95"/>
      <c r="AI8" s="94"/>
      <c r="AJ8" s="94"/>
      <c r="AK8" s="94"/>
      <c r="AL8" s="94"/>
      <c r="AM8" s="94"/>
      <c r="AN8" s="94"/>
      <c r="AO8" s="94"/>
      <c r="AP8" s="94"/>
      <c r="AQ8" s="94"/>
      <c r="AR8" s="94"/>
      <c r="AS8" s="95"/>
      <c r="AT8" s="94"/>
      <c r="AU8" s="94"/>
      <c r="AV8" s="94"/>
      <c r="AW8" s="94"/>
      <c r="AX8" s="94"/>
      <c r="AY8" s="94"/>
      <c r="AZ8" s="94"/>
      <c r="BA8" s="94"/>
      <c r="BB8" s="94"/>
      <c r="BC8" s="94"/>
      <c r="BD8" s="95"/>
      <c r="BE8" s="94"/>
      <c r="BF8" s="94"/>
      <c r="BG8" s="94"/>
      <c r="BH8" s="94"/>
      <c r="BI8" s="94"/>
      <c r="BJ8" s="94"/>
      <c r="BK8" s="94"/>
      <c r="BL8" s="94"/>
      <c r="BM8" s="94"/>
      <c r="BN8" s="94"/>
      <c r="BO8" s="95"/>
      <c r="BP8" s="94"/>
      <c r="BQ8" s="94"/>
      <c r="BR8" s="94"/>
      <c r="BS8" s="94"/>
      <c r="BT8" s="94"/>
      <c r="BU8" s="94"/>
      <c r="BV8" s="94"/>
      <c r="BW8" s="94"/>
      <c r="BX8" s="94"/>
      <c r="BY8" s="94"/>
      <c r="BZ8" s="95"/>
      <c r="CA8" s="94"/>
      <c r="CB8" s="94"/>
      <c r="CC8" s="94"/>
      <c r="CD8" s="94"/>
      <c r="CE8" s="94"/>
      <c r="CF8" s="94"/>
      <c r="CG8" s="94"/>
      <c r="CH8" s="94"/>
      <c r="CI8" s="94"/>
      <c r="CJ8" s="94"/>
      <c r="CK8" s="95"/>
      <c r="CL8" s="94"/>
      <c r="CM8" s="94"/>
      <c r="CN8" s="94"/>
      <c r="CO8" s="94"/>
      <c r="CP8" s="94"/>
      <c r="CQ8" s="94"/>
      <c r="CR8" s="94"/>
      <c r="CS8" s="94"/>
      <c r="CT8" s="94"/>
      <c r="CU8" s="94"/>
      <c r="CV8" s="95"/>
      <c r="CW8" s="94"/>
      <c r="CX8" s="94"/>
      <c r="CY8" s="94"/>
      <c r="CZ8" s="94"/>
      <c r="DA8" s="94"/>
      <c r="DB8" s="94"/>
      <c r="DC8" s="94"/>
      <c r="DD8" s="94"/>
      <c r="DE8" s="94"/>
      <c r="DF8" s="94"/>
      <c r="DG8" s="95"/>
      <c r="DH8" s="94"/>
      <c r="DI8" s="94"/>
      <c r="DJ8" s="94"/>
      <c r="DK8" s="94"/>
      <c r="DL8" s="94"/>
      <c r="DM8" s="94"/>
      <c r="DN8" s="94"/>
      <c r="DO8" s="94"/>
      <c r="DP8" s="94"/>
      <c r="DQ8" s="94"/>
      <c r="DR8" s="95"/>
      <c r="DS8" s="94"/>
      <c r="DT8" s="94"/>
      <c r="DU8" s="94"/>
      <c r="DV8" s="94"/>
      <c r="DW8" s="94"/>
      <c r="DX8" s="94"/>
      <c r="DY8" s="94"/>
      <c r="DZ8" s="94"/>
      <c r="EA8" s="94"/>
      <c r="EB8" s="94"/>
      <c r="EC8" s="95"/>
      <c r="ED8" s="94"/>
      <c r="EE8" s="94"/>
      <c r="EF8" s="94"/>
      <c r="EG8" s="94"/>
      <c r="EH8" s="94"/>
      <c r="EI8" s="94"/>
      <c r="EJ8" s="94"/>
      <c r="EK8" s="94"/>
      <c r="EL8" s="94"/>
      <c r="EM8" s="94"/>
      <c r="EN8" s="95"/>
    </row>
    <row r="9" spans="1:144">
      <c r="A9" s="74"/>
      <c r="B9" s="74" t="s">
        <v>99</v>
      </c>
      <c r="C9" s="74" t="s">
        <v>100</v>
      </c>
      <c r="D9" s="74" t="s">
        <v>101</v>
      </c>
      <c r="E9" s="74" t="s">
        <v>102</v>
      </c>
      <c r="F9" s="74" t="s">
        <v>103</v>
      </c>
      <c r="X9" s="94"/>
      <c r="Y9" s="94"/>
      <c r="Z9" s="94"/>
      <c r="AA9" s="94"/>
      <c r="AB9" s="94"/>
      <c r="AC9" s="94"/>
      <c r="AD9" s="94"/>
      <c r="AE9" s="94"/>
      <c r="AF9" s="94"/>
      <c r="AG9" s="94"/>
      <c r="AI9" s="94"/>
      <c r="AJ9" s="94"/>
      <c r="AK9" s="94"/>
      <c r="AL9" s="94"/>
      <c r="AM9" s="94"/>
      <c r="AN9" s="94"/>
      <c r="AO9" s="94"/>
      <c r="AP9" s="94"/>
      <c r="AQ9" s="94"/>
      <c r="AR9" s="94"/>
      <c r="AT9" s="94"/>
      <c r="AU9" s="94"/>
      <c r="AV9" s="94"/>
      <c r="AW9" s="94"/>
      <c r="AX9" s="94"/>
      <c r="AY9" s="94"/>
      <c r="AZ9" s="94"/>
      <c r="BA9" s="94"/>
      <c r="BB9" s="94"/>
      <c r="BC9" s="94"/>
      <c r="BE9" s="94"/>
      <c r="BF9" s="94"/>
      <c r="BG9" s="94"/>
      <c r="BH9" s="94"/>
      <c r="BI9" s="94"/>
      <c r="BJ9" s="94"/>
      <c r="BK9" s="94"/>
      <c r="BL9" s="94"/>
      <c r="BM9" s="94"/>
      <c r="BN9" s="94"/>
      <c r="BP9" s="94"/>
      <c r="BQ9" s="94"/>
      <c r="BR9" s="94"/>
      <c r="BS9" s="94"/>
      <c r="BT9" s="94"/>
      <c r="BU9" s="94"/>
      <c r="BV9" s="94"/>
      <c r="BW9" s="94"/>
      <c r="BX9" s="94"/>
      <c r="BY9" s="94"/>
      <c r="CA9" s="94"/>
      <c r="CB9" s="94"/>
      <c r="CC9" s="94"/>
      <c r="CD9" s="94"/>
      <c r="CE9" s="94"/>
      <c r="CF9" s="94"/>
      <c r="CG9" s="94"/>
      <c r="CH9" s="94"/>
      <c r="CI9" s="94"/>
      <c r="CJ9" s="94"/>
      <c r="CL9" s="94"/>
      <c r="CM9" s="94"/>
      <c r="CN9" s="94"/>
      <c r="CO9" s="94"/>
      <c r="CP9" s="94"/>
      <c r="CQ9" s="94"/>
      <c r="CR9" s="94"/>
      <c r="CS9" s="94"/>
      <c r="CT9" s="94"/>
      <c r="CU9" s="94"/>
      <c r="CW9" s="94"/>
      <c r="CX9" s="94"/>
      <c r="CY9" s="94"/>
      <c r="CZ9" s="94"/>
      <c r="DA9" s="94"/>
      <c r="DB9" s="94"/>
      <c r="DC9" s="94"/>
      <c r="DD9" s="94"/>
      <c r="DE9" s="94"/>
      <c r="DF9" s="94"/>
      <c r="DH9" s="94"/>
      <c r="DI9" s="94"/>
      <c r="DJ9" s="94"/>
      <c r="DK9" s="94"/>
      <c r="DL9" s="94"/>
      <c r="DM9" s="94"/>
      <c r="DN9" s="94"/>
      <c r="DO9" s="94"/>
      <c r="DP9" s="94"/>
      <c r="DQ9" s="94"/>
      <c r="DS9" s="94"/>
      <c r="DT9" s="94"/>
      <c r="DU9" s="94"/>
      <c r="DV9" s="94"/>
      <c r="DW9" s="94"/>
      <c r="DX9" s="94"/>
      <c r="DY9" s="94"/>
      <c r="DZ9" s="94"/>
      <c r="EA9" s="94"/>
      <c r="EB9" s="94"/>
      <c r="ED9" s="94"/>
      <c r="EE9" s="94"/>
      <c r="EF9" s="94"/>
      <c r="EG9" s="94"/>
      <c r="EH9" s="94"/>
      <c r="EI9" s="94"/>
      <c r="EJ9" s="94"/>
      <c r="EK9" s="94"/>
      <c r="EL9" s="94"/>
      <c r="EM9" s="94"/>
    </row>
    <row r="10" spans="1:144">
      <c r="A10" s="74" t="s">
        <v>55</v>
      </c>
      <c r="B10" s="80">
        <f>DATEVALUE($B$6-4&amp;"年1月1日")</f>
        <v>41640</v>
      </c>
      <c r="C10" s="80">
        <f>DATEVALUE($B$6-3&amp;"年1月1日")</f>
        <v>42005</v>
      </c>
      <c r="D10" s="80">
        <f>DATEVALUE($B$6-2&amp;"年1月1日")</f>
        <v>42370</v>
      </c>
      <c r="E10" s="80">
        <f>DATEVALUE($B$6-1&amp;"年1月1日")</f>
        <v>42736</v>
      </c>
      <c r="F10" s="80">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2020-02-07T00:45:15Z</cp:lastPrinted>
  <dcterms:created xsi:type="dcterms:W3CDTF">2019-12-05T04:17:38Z</dcterms:created>
  <dcterms:modified xsi:type="dcterms:W3CDTF">2020-02-19T07:40:39Z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2020-02-19T07:40:39Z</vt:filetime>
  </property>
</Properties>
</file>