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228"/>
  <workbookPr/>
  <mc:AlternateContent xmlns:mc="http://schemas.openxmlformats.org/markup-compatibility/2006">
    <mc:Choice Requires="x15">
      <x15ac:absPath xmlns:x15ac="http://schemas.microsoft.com/office/spreadsheetml/2010/11/ac" url="D:\下水道課(経理係長）\○26年度\調査\平成31年度\庁外\地方公営企業関係\経営分析比較表\【今年度】　経営分析比較表\提出\公共\"/>
    </mc:Choice>
  </mc:AlternateContent>
  <xr:revisionPtr revIDLastSave="0" documentId="13_ncr:1_{E02DFDE5-683D-4D45-ABD4-450CCD828943}" xr6:coauthVersionLast="45" xr6:coauthVersionMax="45" xr10:uidLastSave="{00000000-0000-0000-0000-000000000000}"/>
  <workbookProtection workbookAlgorithmName="SHA-512" workbookHashValue="AZkJQxt1/iWc8wrQ+X8ANdTed2O13hCj+4ihQKF55CbvxsbOP7My0nh56ZU9FR3MnEgRXzRCBXJ927a5g/lb0g==" workbookSaltValue="v0Bt4F/C/NgAC+u8M9YrKw==" workbookSpinCount="100000" lockStructure="1"/>
  <bookViews>
    <workbookView xWindow="-120" yWindow="-120" windowWidth="20730" windowHeight="11160" xr2:uid="{00000000-000D-0000-FFFF-FFFF00000000}"/>
  </bookViews>
  <sheets>
    <sheet name="法非適用_下水道事業" sheetId="4" r:id="rId1"/>
    <sheet name="データ" sheetId="5" state="hidden"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AD10" i="4" s="1"/>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AT10" i="4"/>
  <c r="AL10" i="4"/>
  <c r="P10" i="4"/>
  <c r="I10" i="4"/>
  <c r="B10" i="4"/>
  <c r="AT8" i="4"/>
  <c r="AL8" i="4"/>
  <c r="P8" i="4"/>
  <c r="I8" i="4"/>
  <c r="C10" i="5" l="1"/>
  <c r="D10" i="5"/>
  <c r="E10" i="5"/>
  <c r="B10" i="5"/>
</calcChain>
</file>

<file path=xl/sharedStrings.xml><?xml version="1.0" encoding="utf-8"?>
<sst xmlns="http://schemas.openxmlformats.org/spreadsheetml/2006/main" count="228" uniqueCount="113">
  <si>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</si>
  <si>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</si>
  <si>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</si>
  <si>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</si>
  <si>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</si>
  <si>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</si>
  <si>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</si>
  <si>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</si>
  <si>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</si>
  <si>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</si>
  <si>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</si>
  <si>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</si>
  <si>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</si>
  <si>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</si>
  <si>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</si>
  <si>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</si>
  <si>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</si>
  <si>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</si>
  <si>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</si>
  <si>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</si>
  <si>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</si>
  <si>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</si>
  <si>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</si>
  <si>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</si>
  <si>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</si>
  <si>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</si>
  <si>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</si>
  <si>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</si>
  <si>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</si>
  <si>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</si>
  <si>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</si>
  <si>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</si>
  <si>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</si>
  <si>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</si>
  <si>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</si>
  <si>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</si>
  <si>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</si>
  <si>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</si>
  <si>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</si>
  <si>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</si>
  <si>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</si>
  <si>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</si>
  <si>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</si>
  <si>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</si>
  <si>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</si>
  <si>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</si>
  <si>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</si>
  <si>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</si>
  <si>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</si>
  <si>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</si>
  <si>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</si>
  <si>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</si>
  <si>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</si>
  <si>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</si>
  <si>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</si>
  <si>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</si>
  <si>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</si>
  <si>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</si>
  <si>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</si>
  <si>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</si>
  <si>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</si>
  <si>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</si>
  <si>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</si>
  <si>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</si>
  <si>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</si>
  <si>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</si>
  <si>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</si>
  <si>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</si>
  <si>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</si>
  <si>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</si>
  <si>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</si>
  <si>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</si>
  <si>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</si>
  <si>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</si>
  <si>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</si>
  <si>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</si>
  <si>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</si>
  <si>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</si>
  <si>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</si>
  <si>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</si>
  <si>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</si>
  <si>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</si>
  <si>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</si>
  <si>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</si>
  <si>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</si>
  <si>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</si>
  <si>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</si>
  <si>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</si>
  <si>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</si>
  <si>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</si>
  <si>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</si>
  <si>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</si>
  <si>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</si>
  <si>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</si>
  <si>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</si>
  <si>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</si>
  <si>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</si>
  <si>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静岡県　伊東市</t>
  </si>
  <si>
    <t>法非適用</t>
  </si>
  <si>
    <t>下水道事業</t>
  </si>
  <si>
    <t>公共下水道</t>
  </si>
  <si>
    <t>Cc1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</si>
  <si>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</si>
  <si>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</si>
  <si>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</si>
  <si>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</si>
  <si>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</si>
  <si>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</si>
  <si>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</si>
  <si>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</si>
  <si>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計画的な管きょ調査により、老朽箇所を的確に把握しているため、効率的な更新事業が行われています。</t>
    <phoneticPr fontId="4"/>
  </si>
  <si>
    <t xml:space="preserve">　人口減少に伴う有収水量の減少や水洗化率の増加が見込めない中、汚水処理費及び地方債償還額が増加傾向していることが各指標の負の要因となっております。
　本分析表では、当市の下水道事業が大変厳しい経営状況であることが示されております。
　現在の経営及び今後迎えることとなる老朽化対策の財源を確保していくためには、経営の改善を図る必要があります。
</t>
    <phoneticPr fontId="4"/>
  </si>
  <si>
    <t xml:space="preserve">①人口減少に伴う有収水量の減少に伴い使用料収入も減少しており、本表における経営指標全般の数値が低い状況となっております。適正な料金設定を検討し、経営改善を図っていく必要があります。　　　　　
④他団体との比較において、当該比率が大幅に上回っている状況です。営業収益に占める使用料収入規模が小さいことが要因であるため、適正な料金設定等の経営改善を図る必要があります。
⑤今後も汚水処理費が増加していくことが想定される中、経費回収率を改善するには、接続促進による有収水量の確保及び使用料の適正化を図る必要があります。
⑥有収水量が減少する一方で、施設の維持管理及び資本費が増加傾向にあり、汚水処理原価は増加しております。包括的民間委託を実施していることにより維持管理経費の平準化に努めていますが、人口減少に伴う有収水量の確保が困難な中においては、汚水処理原価は今後も増加していくことが見込まれます。
⑦当市は一部合流式であり、降雨が多い時期などは処理水量が大幅に増加するため、当市の現状に見合った施設規模となっております。
⑧下水道への接続促進事業を強化していることや計画的な管きょ整備により、緩やかではありますが増加傾向にあります。
</t>
    <rPh sb="31" eb="32">
      <t>ホン</t>
    </rPh>
    <rPh sb="32" eb="33">
      <t>ヒョウ</t>
    </rPh>
    <rPh sb="37" eb="39">
      <t>ケイエイ</t>
    </rPh>
    <rPh sb="39" eb="41">
      <t>シヒョウ</t>
    </rPh>
    <rPh sb="41" eb="43">
      <t>ゼンパン</t>
    </rPh>
    <rPh sb="44" eb="46">
      <t>スウチ</t>
    </rPh>
    <rPh sb="47" eb="48">
      <t>ヒク</t>
    </rPh>
    <rPh sb="49" eb="51">
      <t>ジョウキョウ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</si>
</sst>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0.3</c:v>
                </c:pt>
                <c:pt idx="1">
                  <c:v>0.18</c:v>
                </c:pt>
                <c:pt idx="2">
                  <c:v>0.31</c:v>
                </c:pt>
                <c:pt idx="3">
                  <c:v>0.15</c:v>
                </c:pt>
                <c:pt idx="4">
                  <c:v>0.26</c:v>
                </c:pt>
              </c:numCache>
            </c:numRef>
          </c:val>
          <c:extLst>
            <c:ext xmlns:c16="http://schemas.microsoft.com/office/drawing/2014/chart" uri="{C3380CC4-5D6E-409C-BE32-E72D297353CC}">
              <c16:uniqueId val="{00000000-AD26-47A4-BBED-DC71865042F1}"/>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0.11</c:v>
                </c:pt>
                <c:pt idx="1">
                  <c:v>0.09</c:v>
                </c:pt>
                <c:pt idx="2">
                  <c:v>0.19</c:v>
                </c:pt>
                <c:pt idx="3">
                  <c:v>0.23</c:v>
                </c:pt>
                <c:pt idx="4">
                  <c:v>0.21</c:v>
                </c:pt>
              </c:numCache>
            </c:numRef>
          </c:val>
          <c:smooth val="0"/>
          <c:extLst>
            <c:ext xmlns:c16="http://schemas.microsoft.com/office/drawing/2014/chart" uri="{C3380CC4-5D6E-409C-BE32-E72D297353CC}">
              <c16:uniqueId val="{00000001-AD26-47A4-BBED-DC71865042F1}"/>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65.23</c:v>
                </c:pt>
                <c:pt idx="1">
                  <c:v>65.03</c:v>
                </c:pt>
                <c:pt idx="2">
                  <c:v>67.53</c:v>
                </c:pt>
                <c:pt idx="3">
                  <c:v>63.39</c:v>
                </c:pt>
                <c:pt idx="4">
                  <c:v>62.79</c:v>
                </c:pt>
              </c:numCache>
            </c:numRef>
          </c:val>
          <c:extLst>
            <c:ext xmlns:c16="http://schemas.microsoft.com/office/drawing/2014/chart" uri="{C3380CC4-5D6E-409C-BE32-E72D297353CC}">
              <c16:uniqueId val="{00000000-2D32-4842-AE7C-32E115116D02}"/>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64.23</c:v>
                </c:pt>
                <c:pt idx="1">
                  <c:v>59.4</c:v>
                </c:pt>
                <c:pt idx="2">
                  <c:v>59.35</c:v>
                </c:pt>
                <c:pt idx="3">
                  <c:v>58.4</c:v>
                </c:pt>
                <c:pt idx="4">
                  <c:v>58</c:v>
                </c:pt>
              </c:numCache>
            </c:numRef>
          </c:val>
          <c:smooth val="0"/>
          <c:extLst>
            <c:ext xmlns:c16="http://schemas.microsoft.com/office/drawing/2014/chart" uri="{C3380CC4-5D6E-409C-BE32-E72D297353CC}">
              <c16:uniqueId val="{00000001-2D32-4842-AE7C-32E115116D02}"/>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79.41</c:v>
                </c:pt>
                <c:pt idx="1">
                  <c:v>79.78</c:v>
                </c:pt>
                <c:pt idx="2">
                  <c:v>80.400000000000006</c:v>
                </c:pt>
                <c:pt idx="3">
                  <c:v>81.760000000000005</c:v>
                </c:pt>
                <c:pt idx="4">
                  <c:v>82.3</c:v>
                </c:pt>
              </c:numCache>
            </c:numRef>
          </c:val>
          <c:extLst>
            <c:ext xmlns:c16="http://schemas.microsoft.com/office/drawing/2014/chart" uri="{C3380CC4-5D6E-409C-BE32-E72D297353CC}">
              <c16:uniqueId val="{00000000-52CB-40E1-B3C1-2FD49CCD2101}"/>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90.22</c:v>
                </c:pt>
                <c:pt idx="1">
                  <c:v>89.81</c:v>
                </c:pt>
                <c:pt idx="2">
                  <c:v>89.88</c:v>
                </c:pt>
                <c:pt idx="3">
                  <c:v>89.68</c:v>
                </c:pt>
                <c:pt idx="4">
                  <c:v>89.79</c:v>
                </c:pt>
              </c:numCache>
            </c:numRef>
          </c:val>
          <c:smooth val="0"/>
          <c:extLst>
            <c:ext xmlns:c16="http://schemas.microsoft.com/office/drawing/2014/chart" uri="{C3380CC4-5D6E-409C-BE32-E72D297353CC}">
              <c16:uniqueId val="{00000001-52CB-40E1-B3C1-2FD49CCD2101}"/>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71.64</c:v>
                </c:pt>
                <c:pt idx="1">
                  <c:v>71.53</c:v>
                </c:pt>
                <c:pt idx="2">
                  <c:v>57.33</c:v>
                </c:pt>
                <c:pt idx="3">
                  <c:v>58.18</c:v>
                </c:pt>
                <c:pt idx="4">
                  <c:v>56.98</c:v>
                </c:pt>
              </c:numCache>
            </c:numRef>
          </c:val>
          <c:extLst>
            <c:ext xmlns:c16="http://schemas.microsoft.com/office/drawing/2014/chart" uri="{C3380CC4-5D6E-409C-BE32-E72D297353CC}">
              <c16:uniqueId val="{00000000-E723-4DB6-B782-CBE2824FD98B}"/>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723-4DB6-B782-CBE2824FD98B}"/>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9D0-45E8-91BC-03BC9BC859E5}"/>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9D0-45E8-91BC-03BC9BC859E5}"/>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5D3-4784-B0E6-6DDA9A0D2877}"/>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5D3-4784-B0E6-6DDA9A0D2877}"/>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BE4-44A2-B287-3AE5B792EFE3}"/>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BE4-44A2-B287-3AE5B792EFE3}"/>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911-4B2C-82D8-C0F850B77C6B}"/>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911-4B2C-82D8-C0F850B77C6B}"/>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1191.57</c:v>
                </c:pt>
                <c:pt idx="1">
                  <c:v>1182.68</c:v>
                </c:pt>
                <c:pt idx="2">
                  <c:v>2039.04</c:v>
                </c:pt>
                <c:pt idx="3">
                  <c:v>2282.34</c:v>
                </c:pt>
                <c:pt idx="4">
                  <c:v>2258.44</c:v>
                </c:pt>
              </c:numCache>
            </c:numRef>
          </c:val>
          <c:extLst>
            <c:ext xmlns:c16="http://schemas.microsoft.com/office/drawing/2014/chart" uri="{C3380CC4-5D6E-409C-BE32-E72D297353CC}">
              <c16:uniqueId val="{00000000-3440-41E6-AB6B-52AEF3F1F7B0}"/>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721.06</c:v>
                </c:pt>
                <c:pt idx="1">
                  <c:v>862.87</c:v>
                </c:pt>
                <c:pt idx="2">
                  <c:v>716.96</c:v>
                </c:pt>
                <c:pt idx="3">
                  <c:v>799.11</c:v>
                </c:pt>
                <c:pt idx="4">
                  <c:v>768.62</c:v>
                </c:pt>
              </c:numCache>
            </c:numRef>
          </c:val>
          <c:smooth val="0"/>
          <c:extLst>
            <c:ext xmlns:c16="http://schemas.microsoft.com/office/drawing/2014/chart" uri="{C3380CC4-5D6E-409C-BE32-E72D297353CC}">
              <c16:uniqueId val="{00000001-3440-41E6-AB6B-52AEF3F1F7B0}"/>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81.099999999999994</c:v>
                </c:pt>
                <c:pt idx="1">
                  <c:v>79.61</c:v>
                </c:pt>
                <c:pt idx="2">
                  <c:v>56.82</c:v>
                </c:pt>
                <c:pt idx="3">
                  <c:v>55.57</c:v>
                </c:pt>
                <c:pt idx="4">
                  <c:v>54.18</c:v>
                </c:pt>
              </c:numCache>
            </c:numRef>
          </c:val>
          <c:extLst>
            <c:ext xmlns:c16="http://schemas.microsoft.com/office/drawing/2014/chart" uri="{C3380CC4-5D6E-409C-BE32-E72D297353CC}">
              <c16:uniqueId val="{00000000-D41F-4784-B771-E4C04C7058F4}"/>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84.86</c:v>
                </c:pt>
                <c:pt idx="1">
                  <c:v>85.39</c:v>
                </c:pt>
                <c:pt idx="2">
                  <c:v>88.09</c:v>
                </c:pt>
                <c:pt idx="3">
                  <c:v>87.69</c:v>
                </c:pt>
                <c:pt idx="4">
                  <c:v>88.06</c:v>
                </c:pt>
              </c:numCache>
            </c:numRef>
          </c:val>
          <c:smooth val="0"/>
          <c:extLst>
            <c:ext xmlns:c16="http://schemas.microsoft.com/office/drawing/2014/chart" uri="{C3380CC4-5D6E-409C-BE32-E72D297353CC}">
              <c16:uniqueId val="{00000001-D41F-4784-B771-E4C04C7058F4}"/>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88.93</c:v>
                </c:pt>
                <c:pt idx="1">
                  <c:v>92.24</c:v>
                </c:pt>
                <c:pt idx="2">
                  <c:v>128.94999999999999</c:v>
                </c:pt>
                <c:pt idx="3">
                  <c:v>133.68</c:v>
                </c:pt>
                <c:pt idx="4">
                  <c:v>136.66</c:v>
                </c:pt>
              </c:numCache>
            </c:numRef>
          </c:val>
          <c:extLst>
            <c:ext xmlns:c16="http://schemas.microsoft.com/office/drawing/2014/chart" uri="{C3380CC4-5D6E-409C-BE32-E72D297353CC}">
              <c16:uniqueId val="{00000000-8959-4A1E-B100-345BB478423D}"/>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188.14</c:v>
                </c:pt>
                <c:pt idx="1">
                  <c:v>188.79</c:v>
                </c:pt>
                <c:pt idx="2">
                  <c:v>181.8</c:v>
                </c:pt>
                <c:pt idx="3">
                  <c:v>180.07</c:v>
                </c:pt>
                <c:pt idx="4">
                  <c:v>179.32</c:v>
                </c:pt>
              </c:numCache>
            </c:numRef>
          </c:val>
          <c:smooth val="0"/>
          <c:extLst>
            <c:ext xmlns:c16="http://schemas.microsoft.com/office/drawing/2014/chart" uri="{C3380CC4-5D6E-409C-BE32-E72D297353CC}">
              <c16:uniqueId val="{00000001-8959-4A1E-B100-345BB478423D}"/>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V10" zoomScale="80" zoomScaleNormal="8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静岡県　伊東市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Cc1</v>
      </c>
      <c r="X8" s="71"/>
      <c r="Y8" s="71"/>
      <c r="Z8" s="71"/>
      <c r="AA8" s="71"/>
      <c r="AB8" s="71"/>
      <c r="AC8" s="71"/>
      <c r="AD8" s="72" t="str">
        <f>データ!$M$6</f>
        <v>非設置</v>
      </c>
      <c r="AE8" s="72"/>
      <c r="AF8" s="72"/>
      <c r="AG8" s="72"/>
      <c r="AH8" s="72"/>
      <c r="AI8" s="72"/>
      <c r="AJ8" s="72"/>
      <c r="AK8" s="3"/>
      <c r="AL8" s="68">
        <f>データ!S6</f>
        <v>69215</v>
      </c>
      <c r="AM8" s="68"/>
      <c r="AN8" s="68"/>
      <c r="AO8" s="68"/>
      <c r="AP8" s="68"/>
      <c r="AQ8" s="68"/>
      <c r="AR8" s="68"/>
      <c r="AS8" s="68"/>
      <c r="AT8" s="67">
        <f>データ!T6</f>
        <v>124.1</v>
      </c>
      <c r="AU8" s="67"/>
      <c r="AV8" s="67"/>
      <c r="AW8" s="67"/>
      <c r="AX8" s="67"/>
      <c r="AY8" s="67"/>
      <c r="AZ8" s="67"/>
      <c r="BA8" s="67"/>
      <c r="BB8" s="67">
        <f>データ!U6</f>
        <v>557.74</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33.67</v>
      </c>
      <c r="Q10" s="67"/>
      <c r="R10" s="67"/>
      <c r="S10" s="67"/>
      <c r="T10" s="67"/>
      <c r="U10" s="67"/>
      <c r="V10" s="67"/>
      <c r="W10" s="67">
        <f>データ!Q6</f>
        <v>88.66</v>
      </c>
      <c r="X10" s="67"/>
      <c r="Y10" s="67"/>
      <c r="Z10" s="67"/>
      <c r="AA10" s="67"/>
      <c r="AB10" s="67"/>
      <c r="AC10" s="67"/>
      <c r="AD10" s="68">
        <f>データ!R6</f>
        <v>1890</v>
      </c>
      <c r="AE10" s="68"/>
      <c r="AF10" s="68"/>
      <c r="AG10" s="68"/>
      <c r="AH10" s="68"/>
      <c r="AI10" s="68"/>
      <c r="AJ10" s="68"/>
      <c r="AK10" s="2"/>
      <c r="AL10" s="68">
        <f>データ!V6</f>
        <v>23187</v>
      </c>
      <c r="AM10" s="68"/>
      <c r="AN10" s="68"/>
      <c r="AO10" s="68"/>
      <c r="AP10" s="68"/>
      <c r="AQ10" s="68"/>
      <c r="AR10" s="68"/>
      <c r="AS10" s="68"/>
      <c r="AT10" s="67">
        <f>データ!W6</f>
        <v>5.0599999999999996</v>
      </c>
      <c r="AU10" s="67"/>
      <c r="AV10" s="67"/>
      <c r="AW10" s="67"/>
      <c r="AX10" s="67"/>
      <c r="AY10" s="67"/>
      <c r="AZ10" s="67"/>
      <c r="BA10" s="67"/>
      <c r="BB10" s="67">
        <f>データ!X6</f>
        <v>4582.41</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112</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110</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111</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【682.78】</v>
      </c>
      <c r="I86" s="26" t="str">
        <f>データ!CA6</f>
        <v>【100.91】</v>
      </c>
      <c r="J86" s="26" t="str">
        <f>データ!CL6</f>
        <v>【136.86】</v>
      </c>
      <c r="K86" s="26" t="str">
        <f>データ!CW6</f>
        <v>【58.98】</v>
      </c>
      <c r="L86" s="26" t="str">
        <f>データ!DH6</f>
        <v>【95.20】</v>
      </c>
      <c r="M86" s="26" t="s">
        <v>44</v>
      </c>
      <c r="N86" s="26" t="s">
        <v>44</v>
      </c>
      <c r="O86" s="26" t="str">
        <f>データ!EO6</f>
        <v>【0.23】</v>
      </c>
    </row>
  </sheetData>
  <sheetProtection algorithmName="SHA-512" hashValue="Pa7dnoQz/gTPwa3AequQa7b0Y1J9UwUnPGX+OKPNQ+ZDp+4PgORp7ECX1DbhBAFvIPxXrwFP+YpbGR3zvjpI2A==" saltValue="2EuEqpVFlDZXhR3Yovxof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28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56</v>
      </c>
      <c r="B4" s="30"/>
      <c r="C4" s="30"/>
      <c r="D4" s="30"/>
      <c r="E4" s="30"/>
      <c r="F4" s="30"/>
      <c r="G4" s="30"/>
      <c r="H4" s="79"/>
      <c r="I4" s="80"/>
      <c r="J4" s="80"/>
      <c r="K4" s="80"/>
      <c r="L4" s="80"/>
      <c r="M4" s="80"/>
      <c r="N4" s="80"/>
      <c r="O4" s="80"/>
      <c r="P4" s="80"/>
      <c r="Q4" s="80"/>
      <c r="R4" s="80"/>
      <c r="S4" s="80"/>
      <c r="T4" s="80"/>
      <c r="U4" s="80"/>
      <c r="V4" s="80"/>
      <c r="W4" s="80"/>
      <c r="X4" s="81"/>
      <c r="Y4" s="75" t="s">
        <v>57</v>
      </c>
      <c r="Z4" s="75"/>
      <c r="AA4" s="75"/>
      <c r="AB4" s="75"/>
      <c r="AC4" s="75"/>
      <c r="AD4" s="75"/>
      <c r="AE4" s="75"/>
      <c r="AF4" s="75"/>
      <c r="AG4" s="75"/>
      <c r="AH4" s="75"/>
      <c r="AI4" s="75"/>
      <c r="AJ4" s="75" t="s">
        <v>58</v>
      </c>
      <c r="AK4" s="75"/>
      <c r="AL4" s="75"/>
      <c r="AM4" s="75"/>
      <c r="AN4" s="75"/>
      <c r="AO4" s="75"/>
      <c r="AP4" s="75"/>
      <c r="AQ4" s="75"/>
      <c r="AR4" s="75"/>
      <c r="AS4" s="75"/>
      <c r="AT4" s="75"/>
      <c r="AU4" s="75" t="s">
        <v>59</v>
      </c>
      <c r="AV4" s="75"/>
      <c r="AW4" s="75"/>
      <c r="AX4" s="75"/>
      <c r="AY4" s="75"/>
      <c r="AZ4" s="75"/>
      <c r="BA4" s="75"/>
      <c r="BB4" s="75"/>
      <c r="BC4" s="75"/>
      <c r="BD4" s="75"/>
      <c r="BE4" s="75"/>
      <c r="BF4" s="75" t="s">
        <v>60</v>
      </c>
      <c r="BG4" s="75"/>
      <c r="BH4" s="75"/>
      <c r="BI4" s="75"/>
      <c r="BJ4" s="75"/>
      <c r="BK4" s="75"/>
      <c r="BL4" s="75"/>
      <c r="BM4" s="75"/>
      <c r="BN4" s="75"/>
      <c r="BO4" s="75"/>
      <c r="BP4" s="75"/>
      <c r="BQ4" s="75" t="s">
        <v>61</v>
      </c>
      <c r="BR4" s="75"/>
      <c r="BS4" s="75"/>
      <c r="BT4" s="75"/>
      <c r="BU4" s="75"/>
      <c r="BV4" s="75"/>
      <c r="BW4" s="75"/>
      <c r="BX4" s="75"/>
      <c r="BY4" s="75"/>
      <c r="BZ4" s="75"/>
      <c r="CA4" s="75"/>
      <c r="CB4" s="75" t="s">
        <v>62</v>
      </c>
      <c r="CC4" s="75"/>
      <c r="CD4" s="75"/>
      <c r="CE4" s="75"/>
      <c r="CF4" s="75"/>
      <c r="CG4" s="75"/>
      <c r="CH4" s="75"/>
      <c r="CI4" s="75"/>
      <c r="CJ4" s="75"/>
      <c r="CK4" s="75"/>
      <c r="CL4" s="75"/>
      <c r="CM4" s="75" t="s">
        <v>63</v>
      </c>
      <c r="CN4" s="75"/>
      <c r="CO4" s="75"/>
      <c r="CP4" s="75"/>
      <c r="CQ4" s="75"/>
      <c r="CR4" s="75"/>
      <c r="CS4" s="75"/>
      <c r="CT4" s="75"/>
      <c r="CU4" s="75"/>
      <c r="CV4" s="75"/>
      <c r="CW4" s="75"/>
      <c r="CX4" s="75" t="s">
        <v>64</v>
      </c>
      <c r="CY4" s="75"/>
      <c r="CZ4" s="75"/>
      <c r="DA4" s="75"/>
      <c r="DB4" s="75"/>
      <c r="DC4" s="75"/>
      <c r="DD4" s="75"/>
      <c r="DE4" s="75"/>
      <c r="DF4" s="75"/>
      <c r="DG4" s="75"/>
      <c r="DH4" s="75"/>
      <c r="DI4" s="75" t="s">
        <v>65</v>
      </c>
      <c r="DJ4" s="75"/>
      <c r="DK4" s="75"/>
      <c r="DL4" s="75"/>
      <c r="DM4" s="75"/>
      <c r="DN4" s="75"/>
      <c r="DO4" s="75"/>
      <c r="DP4" s="75"/>
      <c r="DQ4" s="75"/>
      <c r="DR4" s="75"/>
      <c r="DS4" s="75"/>
      <c r="DT4" s="75" t="s">
        <v>66</v>
      </c>
      <c r="DU4" s="75"/>
      <c r="DV4" s="75"/>
      <c r="DW4" s="75"/>
      <c r="DX4" s="75"/>
      <c r="DY4" s="75"/>
      <c r="DZ4" s="75"/>
      <c r="EA4" s="75"/>
      <c r="EB4" s="75"/>
      <c r="EC4" s="75"/>
      <c r="ED4" s="75"/>
      <c r="EE4" s="75" t="s">
        <v>67</v>
      </c>
      <c r="EF4" s="75"/>
      <c r="EG4" s="75"/>
      <c r="EH4" s="75"/>
      <c r="EI4" s="75"/>
      <c r="EJ4" s="75"/>
      <c r="EK4" s="75"/>
      <c r="EL4" s="75"/>
      <c r="EM4" s="75"/>
      <c r="EN4" s="75"/>
      <c r="EO4" s="75"/>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2018</v>
      </c>
      <c r="C6" s="33">
        <f t="shared" ref="C6:X6" si="3">C7</f>
        <v>222089</v>
      </c>
      <c r="D6" s="33">
        <f t="shared" si="3"/>
        <v>47</v>
      </c>
      <c r="E6" s="33">
        <f t="shared" si="3"/>
        <v>17</v>
      </c>
      <c r="F6" s="33">
        <f t="shared" si="3"/>
        <v>1</v>
      </c>
      <c r="G6" s="33">
        <f t="shared" si="3"/>
        <v>0</v>
      </c>
      <c r="H6" s="33" t="str">
        <f t="shared" si="3"/>
        <v>静岡県　伊東市</v>
      </c>
      <c r="I6" s="33" t="str">
        <f t="shared" si="3"/>
        <v>法非適用</v>
      </c>
      <c r="J6" s="33" t="str">
        <f t="shared" si="3"/>
        <v>下水道事業</v>
      </c>
      <c r="K6" s="33" t="str">
        <f t="shared" si="3"/>
        <v>公共下水道</v>
      </c>
      <c r="L6" s="33" t="str">
        <f t="shared" si="3"/>
        <v>Cc1</v>
      </c>
      <c r="M6" s="33" t="str">
        <f t="shared" si="3"/>
        <v>非設置</v>
      </c>
      <c r="N6" s="34" t="str">
        <f t="shared" si="3"/>
        <v>-</v>
      </c>
      <c r="O6" s="34" t="str">
        <f t="shared" si="3"/>
        <v>該当数値なし</v>
      </c>
      <c r="P6" s="34">
        <f t="shared" si="3"/>
        <v>33.67</v>
      </c>
      <c r="Q6" s="34">
        <f t="shared" si="3"/>
        <v>88.66</v>
      </c>
      <c r="R6" s="34">
        <f t="shared" si="3"/>
        <v>1890</v>
      </c>
      <c r="S6" s="34">
        <f t="shared" si="3"/>
        <v>69215</v>
      </c>
      <c r="T6" s="34">
        <f t="shared" si="3"/>
        <v>124.1</v>
      </c>
      <c r="U6" s="34">
        <f t="shared" si="3"/>
        <v>557.74</v>
      </c>
      <c r="V6" s="34">
        <f t="shared" si="3"/>
        <v>23187</v>
      </c>
      <c r="W6" s="34">
        <f t="shared" si="3"/>
        <v>5.0599999999999996</v>
      </c>
      <c r="X6" s="34">
        <f t="shared" si="3"/>
        <v>4582.41</v>
      </c>
      <c r="Y6" s="35">
        <f>IF(Y7="",NA(),Y7)</f>
        <v>71.64</v>
      </c>
      <c r="Z6" s="35">
        <f t="shared" ref="Z6:AH6" si="4">IF(Z7="",NA(),Z7)</f>
        <v>71.53</v>
      </c>
      <c r="AA6" s="35">
        <f t="shared" si="4"/>
        <v>57.33</v>
      </c>
      <c r="AB6" s="35">
        <f t="shared" si="4"/>
        <v>58.18</v>
      </c>
      <c r="AC6" s="35">
        <f t="shared" si="4"/>
        <v>56.98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1191.57</v>
      </c>
      <c r="BG6" s="35">
        <f t="shared" ref="BG6:BO6" si="7">IF(BG7="",NA(),BG7)</f>
        <v>1182.68</v>
      </c>
      <c r="BH6" s="35">
        <f t="shared" si="7"/>
        <v>2039.04</v>
      </c>
      <c r="BI6" s="35">
        <f t="shared" si="7"/>
        <v>2282.34</v>
      </c>
      <c r="BJ6" s="35">
        <f t="shared" si="7"/>
        <v>2258.44</v>
      </c>
      <c r="BK6" s="35">
        <f t="shared" si="7"/>
        <v>721.06</v>
      </c>
      <c r="BL6" s="35">
        <f t="shared" si="7"/>
        <v>862.87</v>
      </c>
      <c r="BM6" s="35">
        <f t="shared" si="7"/>
        <v>716.96</v>
      </c>
      <c r="BN6" s="35">
        <f t="shared" si="7"/>
        <v>799.11</v>
      </c>
      <c r="BO6" s="35">
        <f t="shared" si="7"/>
        <v>768.62</v>
      </c>
      <c r="BP6" s="34" t="str">
        <f>IF(BP7="","",IF(BP7="-","【-】","【"&amp;SUBSTITUTE(TEXT(BP7,"#,##0.00"),"-","△")&amp;"】"))</f>
        <v>【682.78】</v>
      </c>
      <c r="BQ6" s="35">
        <f>IF(BQ7="",NA(),BQ7)</f>
        <v>81.099999999999994</v>
      </c>
      <c r="BR6" s="35">
        <f t="shared" ref="BR6:BZ6" si="8">IF(BR7="",NA(),BR7)</f>
        <v>79.61</v>
      </c>
      <c r="BS6" s="35">
        <f t="shared" si="8"/>
        <v>56.82</v>
      </c>
      <c r="BT6" s="35">
        <f t="shared" si="8"/>
        <v>55.57</v>
      </c>
      <c r="BU6" s="35">
        <f t="shared" si="8"/>
        <v>54.18</v>
      </c>
      <c r="BV6" s="35">
        <f t="shared" si="8"/>
        <v>84.86</v>
      </c>
      <c r="BW6" s="35">
        <f t="shared" si="8"/>
        <v>85.39</v>
      </c>
      <c r="BX6" s="35">
        <f t="shared" si="8"/>
        <v>88.09</v>
      </c>
      <c r="BY6" s="35">
        <f t="shared" si="8"/>
        <v>87.69</v>
      </c>
      <c r="BZ6" s="35">
        <f t="shared" si="8"/>
        <v>88.06</v>
      </c>
      <c r="CA6" s="34" t="str">
        <f>IF(CA7="","",IF(CA7="-","【-】","【"&amp;SUBSTITUTE(TEXT(CA7,"#,##0.00"),"-","△")&amp;"】"))</f>
        <v>【100.91】</v>
      </c>
      <c r="CB6" s="35">
        <f>IF(CB7="",NA(),CB7)</f>
        <v>88.93</v>
      </c>
      <c r="CC6" s="35">
        <f t="shared" ref="CC6:CK6" si="9">IF(CC7="",NA(),CC7)</f>
        <v>92.24</v>
      </c>
      <c r="CD6" s="35">
        <f t="shared" si="9"/>
        <v>128.94999999999999</v>
      </c>
      <c r="CE6" s="35">
        <f t="shared" si="9"/>
        <v>133.68</v>
      </c>
      <c r="CF6" s="35">
        <f t="shared" si="9"/>
        <v>136.66</v>
      </c>
      <c r="CG6" s="35">
        <f t="shared" si="9"/>
        <v>188.14</v>
      </c>
      <c r="CH6" s="35">
        <f t="shared" si="9"/>
        <v>188.79</v>
      </c>
      <c r="CI6" s="35">
        <f t="shared" si="9"/>
        <v>181.8</v>
      </c>
      <c r="CJ6" s="35">
        <f t="shared" si="9"/>
        <v>180.07</v>
      </c>
      <c r="CK6" s="35">
        <f t="shared" si="9"/>
        <v>179.32</v>
      </c>
      <c r="CL6" s="34" t="str">
        <f>IF(CL7="","",IF(CL7="-","【-】","【"&amp;SUBSTITUTE(TEXT(CL7,"#,##0.00"),"-","△")&amp;"】"))</f>
        <v>【136.86】</v>
      </c>
      <c r="CM6" s="35">
        <f>IF(CM7="",NA(),CM7)</f>
        <v>65.23</v>
      </c>
      <c r="CN6" s="35">
        <f t="shared" ref="CN6:CV6" si="10">IF(CN7="",NA(),CN7)</f>
        <v>65.03</v>
      </c>
      <c r="CO6" s="35">
        <f t="shared" si="10"/>
        <v>67.53</v>
      </c>
      <c r="CP6" s="35">
        <f t="shared" si="10"/>
        <v>63.39</v>
      </c>
      <c r="CQ6" s="35">
        <f t="shared" si="10"/>
        <v>62.79</v>
      </c>
      <c r="CR6" s="35">
        <f t="shared" si="10"/>
        <v>64.23</v>
      </c>
      <c r="CS6" s="35">
        <f t="shared" si="10"/>
        <v>59.4</v>
      </c>
      <c r="CT6" s="35">
        <f t="shared" si="10"/>
        <v>59.35</v>
      </c>
      <c r="CU6" s="35">
        <f t="shared" si="10"/>
        <v>58.4</v>
      </c>
      <c r="CV6" s="35">
        <f t="shared" si="10"/>
        <v>58</v>
      </c>
      <c r="CW6" s="34" t="str">
        <f>IF(CW7="","",IF(CW7="-","【-】","【"&amp;SUBSTITUTE(TEXT(CW7,"#,##0.00"),"-","△")&amp;"】"))</f>
        <v>【58.98】</v>
      </c>
      <c r="CX6" s="35">
        <f>IF(CX7="",NA(),CX7)</f>
        <v>79.41</v>
      </c>
      <c r="CY6" s="35">
        <f t="shared" ref="CY6:DG6" si="11">IF(CY7="",NA(),CY7)</f>
        <v>79.78</v>
      </c>
      <c r="CZ6" s="35">
        <f t="shared" si="11"/>
        <v>80.400000000000006</v>
      </c>
      <c r="DA6" s="35">
        <f t="shared" si="11"/>
        <v>81.760000000000005</v>
      </c>
      <c r="DB6" s="35">
        <f t="shared" si="11"/>
        <v>82.3</v>
      </c>
      <c r="DC6" s="35">
        <f t="shared" si="11"/>
        <v>90.22</v>
      </c>
      <c r="DD6" s="35">
        <f t="shared" si="11"/>
        <v>89.81</v>
      </c>
      <c r="DE6" s="35">
        <f t="shared" si="11"/>
        <v>89.88</v>
      </c>
      <c r="DF6" s="35">
        <f t="shared" si="11"/>
        <v>89.68</v>
      </c>
      <c r="DG6" s="35">
        <f t="shared" si="11"/>
        <v>89.79</v>
      </c>
      <c r="DH6" s="34" t="str">
        <f>IF(DH7="","",IF(DH7="-","【-】","【"&amp;SUBSTITUTE(TEXT(DH7,"#,##0.00"),"-","△")&amp;"】"))</f>
        <v>【95.20】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f>IF(EE7="",NA(),EE7)</f>
        <v>0.3</v>
      </c>
      <c r="EF6" s="35">
        <f t="shared" ref="EF6:EN6" si="14">IF(EF7="",NA(),EF7)</f>
        <v>0.18</v>
      </c>
      <c r="EG6" s="35">
        <f t="shared" si="14"/>
        <v>0.31</v>
      </c>
      <c r="EH6" s="35">
        <f t="shared" si="14"/>
        <v>0.15</v>
      </c>
      <c r="EI6" s="35">
        <f t="shared" si="14"/>
        <v>0.26</v>
      </c>
      <c r="EJ6" s="35">
        <f t="shared" si="14"/>
        <v>0.11</v>
      </c>
      <c r="EK6" s="35">
        <f t="shared" si="14"/>
        <v>0.09</v>
      </c>
      <c r="EL6" s="35">
        <f t="shared" si="14"/>
        <v>0.19</v>
      </c>
      <c r="EM6" s="35">
        <f t="shared" si="14"/>
        <v>0.23</v>
      </c>
      <c r="EN6" s="35">
        <f t="shared" si="14"/>
        <v>0.21</v>
      </c>
      <c r="EO6" s="34" t="str">
        <f>IF(EO7="","",IF(EO7="-","【-】","【"&amp;SUBSTITUTE(TEXT(EO7,"#,##0.00"),"-","△")&amp;"】"))</f>
        <v>【0.23】</v>
      </c>
    </row>
    <row r="7" spans="1:145" s="36" customFormat="1" x14ac:dyDescent="0.15">
      <c r="A7" s="28"/>
      <c r="B7" s="37">
        <v>2018</v>
      </c>
      <c r="C7" s="37">
        <v>222089</v>
      </c>
      <c r="D7" s="37">
        <v>47</v>
      </c>
      <c r="E7" s="37">
        <v>17</v>
      </c>
      <c r="F7" s="37">
        <v>1</v>
      </c>
      <c r="G7" s="37">
        <v>0</v>
      </c>
      <c r="H7" s="37" t="s">
        <v>97</v>
      </c>
      <c r="I7" s="37" t="s">
        <v>98</v>
      </c>
      <c r="J7" s="37" t="s">
        <v>99</v>
      </c>
      <c r="K7" s="37" t="s">
        <v>100</v>
      </c>
      <c r="L7" s="37" t="s">
        <v>101</v>
      </c>
      <c r="M7" s="37" t="s">
        <v>102</v>
      </c>
      <c r="N7" s="38" t="s">
        <v>103</v>
      </c>
      <c r="O7" s="38" t="s">
        <v>104</v>
      </c>
      <c r="P7" s="38">
        <v>33.67</v>
      </c>
      <c r="Q7" s="38">
        <v>88.66</v>
      </c>
      <c r="R7" s="38">
        <v>1890</v>
      </c>
      <c r="S7" s="38">
        <v>69215</v>
      </c>
      <c r="T7" s="38">
        <v>124.1</v>
      </c>
      <c r="U7" s="38">
        <v>557.74</v>
      </c>
      <c r="V7" s="38">
        <v>23187</v>
      </c>
      <c r="W7" s="38">
        <v>5.0599999999999996</v>
      </c>
      <c r="X7" s="38">
        <v>4582.41</v>
      </c>
      <c r="Y7" s="38">
        <v>71.64</v>
      </c>
      <c r="Z7" s="38">
        <v>71.53</v>
      </c>
      <c r="AA7" s="38">
        <v>57.33</v>
      </c>
      <c r="AB7" s="38">
        <v>58.18</v>
      </c>
      <c r="AC7" s="38">
        <v>56.98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1191.57</v>
      </c>
      <c r="BG7" s="38">
        <v>1182.68</v>
      </c>
      <c r="BH7" s="38">
        <v>2039.04</v>
      </c>
      <c r="BI7" s="38">
        <v>2282.34</v>
      </c>
      <c r="BJ7" s="38">
        <v>2258.44</v>
      </c>
      <c r="BK7" s="38">
        <v>721.06</v>
      </c>
      <c r="BL7" s="38">
        <v>862.87</v>
      </c>
      <c r="BM7" s="38">
        <v>716.96</v>
      </c>
      <c r="BN7" s="38">
        <v>799.11</v>
      </c>
      <c r="BO7" s="38">
        <v>768.62</v>
      </c>
      <c r="BP7" s="38">
        <v>682.78</v>
      </c>
      <c r="BQ7" s="38">
        <v>81.099999999999994</v>
      </c>
      <c r="BR7" s="38">
        <v>79.61</v>
      </c>
      <c r="BS7" s="38">
        <v>56.82</v>
      </c>
      <c r="BT7" s="38">
        <v>55.57</v>
      </c>
      <c r="BU7" s="38">
        <v>54.18</v>
      </c>
      <c r="BV7" s="38">
        <v>84.86</v>
      </c>
      <c r="BW7" s="38">
        <v>85.39</v>
      </c>
      <c r="BX7" s="38">
        <v>88.09</v>
      </c>
      <c r="BY7" s="38">
        <v>87.69</v>
      </c>
      <c r="BZ7" s="38">
        <v>88.06</v>
      </c>
      <c r="CA7" s="38">
        <v>100.91</v>
      </c>
      <c r="CB7" s="38">
        <v>88.93</v>
      </c>
      <c r="CC7" s="38">
        <v>92.24</v>
      </c>
      <c r="CD7" s="38">
        <v>128.94999999999999</v>
      </c>
      <c r="CE7" s="38">
        <v>133.68</v>
      </c>
      <c r="CF7" s="38">
        <v>136.66</v>
      </c>
      <c r="CG7" s="38">
        <v>188.14</v>
      </c>
      <c r="CH7" s="38">
        <v>188.79</v>
      </c>
      <c r="CI7" s="38">
        <v>181.8</v>
      </c>
      <c r="CJ7" s="38">
        <v>180.07</v>
      </c>
      <c r="CK7" s="38">
        <v>179.32</v>
      </c>
      <c r="CL7" s="38">
        <v>136.86000000000001</v>
      </c>
      <c r="CM7" s="38">
        <v>65.23</v>
      </c>
      <c r="CN7" s="38">
        <v>65.03</v>
      </c>
      <c r="CO7" s="38">
        <v>67.53</v>
      </c>
      <c r="CP7" s="38">
        <v>63.39</v>
      </c>
      <c r="CQ7" s="38">
        <v>62.79</v>
      </c>
      <c r="CR7" s="38">
        <v>64.23</v>
      </c>
      <c r="CS7" s="38">
        <v>59.4</v>
      </c>
      <c r="CT7" s="38">
        <v>59.35</v>
      </c>
      <c r="CU7" s="38">
        <v>58.4</v>
      </c>
      <c r="CV7" s="38">
        <v>58</v>
      </c>
      <c r="CW7" s="38">
        <v>58.98</v>
      </c>
      <c r="CX7" s="38">
        <v>79.41</v>
      </c>
      <c r="CY7" s="38">
        <v>79.78</v>
      </c>
      <c r="CZ7" s="38">
        <v>80.400000000000006</v>
      </c>
      <c r="DA7" s="38">
        <v>81.760000000000005</v>
      </c>
      <c r="DB7" s="38">
        <v>82.3</v>
      </c>
      <c r="DC7" s="38">
        <v>90.22</v>
      </c>
      <c r="DD7" s="38">
        <v>89.81</v>
      </c>
      <c r="DE7" s="38">
        <v>89.88</v>
      </c>
      <c r="DF7" s="38">
        <v>89.68</v>
      </c>
      <c r="DG7" s="38">
        <v>89.79</v>
      </c>
      <c r="DH7" s="38">
        <v>95.2</v>
      </c>
      <c r="DI7" s="38"/>
      <c r="DJ7" s="38"/>
      <c r="DK7" s="38"/>
      <c r="DL7" s="38"/>
      <c r="DM7" s="38"/>
      <c r="DN7" s="38"/>
      <c r="DO7" s="38"/>
      <c r="DP7" s="38"/>
      <c r="DQ7" s="38"/>
      <c r="DR7" s="38"/>
      <c r="DS7" s="38"/>
      <c r="DT7" s="38"/>
      <c r="DU7" s="38"/>
      <c r="DV7" s="38"/>
      <c r="DW7" s="38"/>
      <c r="DX7" s="38"/>
      <c r="DY7" s="38"/>
      <c r="DZ7" s="38"/>
      <c r="EA7" s="38"/>
      <c r="EB7" s="38"/>
      <c r="EC7" s="38"/>
      <c r="ED7" s="38"/>
      <c r="EE7" s="38">
        <v>0.3</v>
      </c>
      <c r="EF7" s="38">
        <v>0.18</v>
      </c>
      <c r="EG7" s="38">
        <v>0.31</v>
      </c>
      <c r="EH7" s="38">
        <v>0.15</v>
      </c>
      <c r="EI7" s="38">
        <v>0.26</v>
      </c>
      <c r="EJ7" s="38">
        <v>0.11</v>
      </c>
      <c r="EK7" s="38">
        <v>0.09</v>
      </c>
      <c r="EL7" s="38">
        <v>0.19</v>
      </c>
      <c r="EM7" s="38">
        <v>0.23</v>
      </c>
      <c r="EN7" s="38">
        <v>0.21</v>
      </c>
      <c r="EO7" s="38">
        <v>0.23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DAS06340</cp:lastModifiedBy>
  <dcterms:created xsi:type="dcterms:W3CDTF">2019-12-05T05:04:58Z</dcterms:created>
  <dcterms:modified xsi:type="dcterms:W3CDTF">2020-01-21T06:28:26Z</dcterms:modified>
  <cp:category/>
</cp:coreProperties>
</file>