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sv01\課の共有2\財政課\予算スタッフ\31各種報告\公営企業関係\20200205（212〆切）経営比較分析表の修正依頼について（上水、簡水、工水分）\回答\"/>
    </mc:Choice>
  </mc:AlternateContent>
  <workbookProtection workbookAlgorithmName="SHA-512" workbookHashValue="XJgW2xtIy7UQYvLxRVPlBj2B7R06PIABIYwpwY9w5FMNyPoO61iickDg+CR1MyBK575XfiQ7FngMap8K95zZ2g==" workbookSaltValue="ibDJsp/2qUTjLpjPNtEwpA==" workbookSpinCount="100000" lockStructure="1"/>
  <bookViews>
    <workbookView xWindow="0" yWindow="0" windowWidth="20490" windowHeight="74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<sst xmlns="http://schemas.openxmlformats.org/spreadsheetml/2006/main" count="222" uniqueCount="108">
  <si>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</si>
  <si>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</si>
  <si>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</si>
  <si>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</si>
  <si>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</si>
  <si>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</si>
  <si>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</si>
  <si>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</si>
  <si>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</si>
  <si>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</si>
  <si>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</si>
  <si>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</si>
  <si>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</si>
  <si>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</si>
  <si>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</si>
  <si>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</si>
  <si>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</si>
  <si>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</si>
  <si>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</si>
  <si>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</si>
  <si>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</si>
  <si>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</si>
  <si>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</si>
  <si>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</si>
  <si>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</si>
  <si>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</si>
  <si>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</si>
  <si>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</si>
  <si>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</si>
  <si>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</si>
  <si>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</si>
  <si>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</si>
  <si>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</si>
  <si>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</si>
  <si>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</si>
  <si>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</si>
  <si>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</si>
  <si>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</si>
  <si>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</si>
  <si>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</si>
  <si>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</si>
  <si>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</si>
  <si>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</si>
  <si>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</si>
  <si>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</si>
  <si>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</si>
  <si>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</si>
  <si>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</si>
  <si>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</si>
  <si>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</si>
  <si>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</si>
  <si>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</si>
  <si>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</si>
  <si>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</si>
  <si>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</si>
  <si>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</si>
  <si>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</si>
  <si>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</si>
  <si>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</si>
  <si>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</si>
  <si>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</si>
  <si>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</si>
  <si>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</si>
  <si>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</si>
  <si>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</si>
  <si>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</si>
  <si>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</si>
  <si>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</si>
  <si>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</si>
  <si>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</si>
  <si>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</si>
  <si>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</si>
  <si>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</si>
  <si>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</si>
  <si>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</si>
  <si>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</si>
  <si>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</si>
  <si>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</si>
  <si>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</si>
  <si>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</si>
  <si>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</si>
  <si>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</si>
  <si>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</si>
  <si>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</si>
  <si>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</si>
  <si>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</si>
  <si>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</si>
  <si>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</si>
  <si>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</si>
  <si>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</si>
  <si>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</si>
  <si>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</si>
  <si>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</si>
  <si>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御殿場市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</si>
  <si>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</si>
  <si>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</si>
  <si>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</si>
  <si>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</si>
  <si>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</si>
  <si>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</si>
  <si>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</si>
  <si>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</si>
  <si>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</si>
  <si>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</si>
  <si>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</si>
  <si>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効率性においては良好と考えられるが、管路の更新時期を迎えたため老朽管の更新費用の大幅な増加、人口の減少傾向に伴う給水収益の減少が見込まれる。今後も計画的に給水収益の確保と管路の更新に努めたい。</t>
    <rPh sb="61" eb="62">
      <t>トモナ</t>
    </rPh>
    <rPh sb="77" eb="79">
      <t>コンゴ</t>
    </rPh>
    <phoneticPr fontId="4"/>
  </si>
  <si>
    <t>現在、第2東海自動車道建設工事に伴う管路更新が行われており、管路更新率が増加傾向にある。これに伴い、老朽管更新が一時的に減少しているため、類似団体平均値及び全国平均値に比べ、管路経年化率がやや高い傾向にあるが、第2東海自動車道建設工事が終わり次第、老朽管更新を計画的に進めていく。
（補足）
　②管路経年化率のＨ27年度の当該値が表示されていませんが、正しくは5.60％です。
　③管路更新率のＨ27年度の当該が表示されていませんが、正しくは1.23％です。</t>
    <rPh sb="0" eb="2">
      <t>ゲンザイ</t>
    </rPh>
    <rPh sb="3" eb="4">
      <t>ダイ</t>
    </rPh>
    <rPh sb="5" eb="15">
      <t>トウカイジドウシャドウケンセツコウジ</t>
    </rPh>
    <rPh sb="16" eb="17">
      <t>トモナ</t>
    </rPh>
    <rPh sb="18" eb="20">
      <t>カンロ</t>
    </rPh>
    <rPh sb="20" eb="22">
      <t>コウシン</t>
    </rPh>
    <rPh sb="23" eb="24">
      <t>オコナ</t>
    </rPh>
    <rPh sb="30" eb="32">
      <t>カンロ</t>
    </rPh>
    <rPh sb="32" eb="34">
      <t>コウシン</t>
    </rPh>
    <rPh sb="34" eb="35">
      <t>リツ</t>
    </rPh>
    <rPh sb="36" eb="38">
      <t>ゾウカ</t>
    </rPh>
    <rPh sb="38" eb="40">
      <t>ケイコウ</t>
    </rPh>
    <rPh sb="47" eb="48">
      <t>トモナ</t>
    </rPh>
    <rPh sb="50" eb="52">
      <t>ロウキュウ</t>
    </rPh>
    <rPh sb="52" eb="53">
      <t>カン</t>
    </rPh>
    <rPh sb="53" eb="55">
      <t>コウシン</t>
    </rPh>
    <rPh sb="56" eb="58">
      <t>イチジ</t>
    </rPh>
    <rPh sb="58" eb="59">
      <t>テキ</t>
    </rPh>
    <rPh sb="60" eb="62">
      <t>ゲンショウ</t>
    </rPh>
    <rPh sb="87" eb="89">
      <t>カンロ</t>
    </rPh>
    <rPh sb="96" eb="97">
      <t>タカ</t>
    </rPh>
    <rPh sb="98" eb="100">
      <t>ケイコウ</t>
    </rPh>
    <rPh sb="105" eb="106">
      <t>ダイ</t>
    </rPh>
    <rPh sb="107" eb="117">
      <t>トウカイジドウシャドウケンセツコウジ</t>
    </rPh>
    <rPh sb="118" eb="119">
      <t>オ</t>
    </rPh>
    <rPh sb="121" eb="123">
      <t>シダイ</t>
    </rPh>
    <rPh sb="124" eb="126">
      <t>ロウキュウ</t>
    </rPh>
    <rPh sb="126" eb="127">
      <t>カン</t>
    </rPh>
    <rPh sb="127" eb="129">
      <t>コウシン</t>
    </rPh>
    <rPh sb="130" eb="133">
      <t>ケイカクテキ</t>
    </rPh>
    <rPh sb="134" eb="135">
      <t>スス</t>
    </rPh>
    <phoneticPr fontId="4"/>
  </si>
  <si>
    <t xml:space="preserve">①経営収支比率及び⑤料金回収率が100％以上であり、⑦施設利用率も高い。推移はそれぞれ横ばいであり、健全で効率的な経営が行われている。
②累積欠損金比率は0％で、営業活動による損失が発生しておらず、収支は健全である。
③流動比率は、100％以上で全国平均・類似団体と比較しても高い数値であり、1年以内の支払債務に対して現金が十分にあることを示している。
④企業債残高対給水収益比率は、全国平均・類似団体と比較して低い数値であり、減少傾向である。これは、企業債残高の規模が小さいことを示している。
⑥給水原価は、全国平均・類似団体と比較してやや安価であり、推移は横ばいである。他団体より少ない費用で給水していることを示しているが、管路等が老朽化しているため、今後は費用増加が推測される。
⑧有収率は、地質的に漏水が発見されにくいため、全国平均・類似団体と比較して低く、推移は横ばいである。今後も漏水調査や凍結破損対策を継続して行い有収率の向上に努めていきたい。
【数値の修正】
⑤料金回収率　誤）130.46→正）141.3
⑥給水原価　　誤）102.07→正）94.3
※費用から他会計負担金等を差し引くため
</t>
    <rPh sb="328" eb="330">
      <t>コンゴ</t>
    </rPh>
    <rPh sb="331" eb="333">
      <t>ヒヨウ</t>
    </rPh>
    <rPh sb="349" eb="351">
      <t>チシツ</t>
    </rPh>
    <rPh sb="351" eb="352">
      <t>テキ</t>
    </rPh>
    <rPh sb="353" eb="355">
      <t>ロウスイ</t>
    </rPh>
    <rPh sb="356" eb="358">
      <t>ハッケン</t>
    </rPh>
    <rPh sb="368" eb="370">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</si>
</sst>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c:v>
                </c:pt>
                <c:pt idx="1">
                  <c:v>0</c:v>
                </c:pt>
                <c:pt idx="2">
                  <c:v>0.2</c:v>
                </c:pt>
                <c:pt idx="3">
                  <c:v>0.59</c:v>
                </c:pt>
                <c:pt idx="4">
                  <c:v>0.94</c:v>
                </c:pt>
              </c:numCache>
            </c:numRef>
          </c:val>
          <c:extLst>
            <c:ext xmlns:c16="http://schemas.microsoft.com/office/drawing/2014/chart" uri="{C3380CC4-5D6E-409C-BE32-E72D297353CC}">
              <c16:uniqueId val="{00000000-8FB7-49A4-B5EB-A3C827A2207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8FB7-49A4-B5EB-A3C827A2207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75.510000000000005</c:v>
                </c:pt>
                <c:pt idx="1">
                  <c:v>75.05</c:v>
                </c:pt>
                <c:pt idx="2">
                  <c:v>75.09</c:v>
                </c:pt>
                <c:pt idx="3">
                  <c:v>75.8</c:v>
                </c:pt>
                <c:pt idx="4">
                  <c:v>74.900000000000006</c:v>
                </c:pt>
              </c:numCache>
            </c:numRef>
          </c:val>
          <c:extLst>
            <c:ext xmlns:c16="http://schemas.microsoft.com/office/drawing/2014/chart" uri="{C3380CC4-5D6E-409C-BE32-E72D297353CC}">
              <c16:uniqueId val="{00000000-378B-46AD-8B32-43B7489D600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378B-46AD-8B32-43B7489D600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83.46</c:v>
                </c:pt>
                <c:pt idx="1">
                  <c:v>83.61</c:v>
                </c:pt>
                <c:pt idx="2">
                  <c:v>83.58</c:v>
                </c:pt>
                <c:pt idx="3">
                  <c:v>83.74</c:v>
                </c:pt>
                <c:pt idx="4">
                  <c:v>83.97</c:v>
                </c:pt>
              </c:numCache>
            </c:numRef>
          </c:val>
          <c:extLst>
            <c:ext xmlns:c16="http://schemas.microsoft.com/office/drawing/2014/chart" uri="{C3380CC4-5D6E-409C-BE32-E72D297353CC}">
              <c16:uniqueId val="{00000000-6336-41D3-B19F-4A477AB414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6336-41D3-B19F-4A477AB414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126.11</c:v>
                </c:pt>
                <c:pt idx="1">
                  <c:v>132.08000000000001</c:v>
                </c:pt>
                <c:pt idx="2">
                  <c:v>133.61000000000001</c:v>
                </c:pt>
                <c:pt idx="3">
                  <c:v>138.38</c:v>
                </c:pt>
                <c:pt idx="4">
                  <c:v>137.4</c:v>
                </c:pt>
              </c:numCache>
            </c:numRef>
          </c:val>
          <c:extLst>
            <c:ext xmlns:c16="http://schemas.microsoft.com/office/drawing/2014/chart" uri="{C3380CC4-5D6E-409C-BE32-E72D297353CC}">
              <c16:uniqueId val="{00000000-A42D-49E4-8512-FDD847D9C68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A42D-49E4-8512-FDD847D9C68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42.3</c:v>
                </c:pt>
                <c:pt idx="1">
                  <c:v>43.88</c:v>
                </c:pt>
                <c:pt idx="2">
                  <c:v>45.54</c:v>
                </c:pt>
                <c:pt idx="3">
                  <c:v>45.94</c:v>
                </c:pt>
                <c:pt idx="4">
                  <c:v>46.77</c:v>
                </c:pt>
              </c:numCache>
            </c:numRef>
          </c:val>
          <c:extLst>
            <c:ext xmlns:c16="http://schemas.microsoft.com/office/drawing/2014/chart" uri="{C3380CC4-5D6E-409C-BE32-E72D297353CC}">
              <c16:uniqueId val="{00000000-BD0A-4C28-818F-2B1D757FC81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BD0A-4C28-818F-2B1D757FC81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4.62</c:v>
                </c:pt>
                <c:pt idx="1">
                  <c:v>0</c:v>
                </c:pt>
                <c:pt idx="2">
                  <c:v>20.65</c:v>
                </c:pt>
                <c:pt idx="3">
                  <c:v>20.62</c:v>
                </c:pt>
                <c:pt idx="4">
                  <c:v>19.829999999999998</c:v>
                </c:pt>
              </c:numCache>
            </c:numRef>
          </c:val>
          <c:extLst>
            <c:ext xmlns:c16="http://schemas.microsoft.com/office/drawing/2014/chart" uri="{C3380CC4-5D6E-409C-BE32-E72D297353CC}">
              <c16:uniqueId val="{00000000-4610-473B-B9EE-4792D726D0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4610-473B-B9EE-4792D726D0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06-4A3B-9F94-193A3B6971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C706-4A3B-9F94-193A3B6971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1225.51</c:v>
                </c:pt>
                <c:pt idx="1">
                  <c:v>1117.6600000000001</c:v>
                </c:pt>
                <c:pt idx="2">
                  <c:v>1253.71</c:v>
                </c:pt>
                <c:pt idx="3">
                  <c:v>1372.02</c:v>
                </c:pt>
                <c:pt idx="4">
                  <c:v>1097.08</c:v>
                </c:pt>
              </c:numCache>
            </c:numRef>
          </c:val>
          <c:extLst>
            <c:ext xmlns:c16="http://schemas.microsoft.com/office/drawing/2014/chart" uri="{C3380CC4-5D6E-409C-BE32-E72D297353CC}">
              <c16:uniqueId val="{00000000-E176-4C3D-B6AB-8A470A5C3F8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E176-4C3D-B6AB-8A470A5C3F8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109.58</c:v>
                </c:pt>
                <c:pt idx="1">
                  <c:v>99</c:v>
                </c:pt>
                <c:pt idx="2">
                  <c:v>88.55</c:v>
                </c:pt>
                <c:pt idx="3">
                  <c:v>76.33</c:v>
                </c:pt>
                <c:pt idx="4">
                  <c:v>63.44</c:v>
                </c:pt>
              </c:numCache>
            </c:numRef>
          </c:val>
          <c:extLst>
            <c:ext xmlns:c16="http://schemas.microsoft.com/office/drawing/2014/chart" uri="{C3380CC4-5D6E-409C-BE32-E72D297353CC}">
              <c16:uniqueId val="{00000000-01DA-4533-B95E-DC247BC289E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01DA-4533-B95E-DC247BC289E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119.6</c:v>
                </c:pt>
                <c:pt idx="1">
                  <c:v>122.69</c:v>
                </c:pt>
                <c:pt idx="2">
                  <c:v>124.91</c:v>
                </c:pt>
                <c:pt idx="3">
                  <c:v>125.51</c:v>
                </c:pt>
                <c:pt idx="4">
                  <c:v>130.46</c:v>
                </c:pt>
              </c:numCache>
            </c:numRef>
          </c:val>
          <c:extLst>
            <c:ext xmlns:c16="http://schemas.microsoft.com/office/drawing/2014/chart" uri="{C3380CC4-5D6E-409C-BE32-E72D297353CC}">
              <c16:uniqueId val="{00000000-CA96-4943-8E0A-D79F99330AD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CA96-4943-8E0A-D79F99330AD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104.43</c:v>
                </c:pt>
                <c:pt idx="1">
                  <c:v>102.07</c:v>
                </c:pt>
                <c:pt idx="2">
                  <c:v>100.4</c:v>
                </c:pt>
                <c:pt idx="3">
                  <c:v>100.97</c:v>
                </c:pt>
                <c:pt idx="4">
                  <c:v>102.07</c:v>
                </c:pt>
              </c:numCache>
            </c:numRef>
          </c:val>
          <c:extLst>
            <c:ext xmlns:c16="http://schemas.microsoft.com/office/drawing/2014/chart" uri="{C3380CC4-5D6E-409C-BE32-E72D297353CC}">
              <c16:uniqueId val="{00000000-CF09-4CA9-9DA1-C4E1C27991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CF09-4CA9-9DA1-C4E1C27991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静岡県　御殿場市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88856</v>
      </c>
      <c r="AM8" s="70"/>
      <c r="AN8" s="70"/>
      <c r="AO8" s="70"/>
      <c r="AP8" s="70"/>
      <c r="AQ8" s="70"/>
      <c r="AR8" s="70"/>
      <c r="AS8" s="70"/>
      <c r="AT8" s="66">
        <f>データ!$S$6</f>
        <v>194.9</v>
      </c>
      <c r="AU8" s="67"/>
      <c r="AV8" s="67"/>
      <c r="AW8" s="67"/>
      <c r="AX8" s="67"/>
      <c r="AY8" s="67"/>
      <c r="AZ8" s="67"/>
      <c r="BA8" s="67"/>
      <c r="BB8" s="69">
        <f>データ!$T$6</f>
        <v>455.91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91.41</v>
      </c>
      <c r="J10" s="67"/>
      <c r="K10" s="67"/>
      <c r="L10" s="67"/>
      <c r="M10" s="67"/>
      <c r="N10" s="67"/>
      <c r="O10" s="68"/>
      <c r="P10" s="69">
        <f>データ!$P$6</f>
        <v>94.53</v>
      </c>
      <c r="Q10" s="69"/>
      <c r="R10" s="69"/>
      <c r="S10" s="69"/>
      <c r="T10" s="69"/>
      <c r="U10" s="69"/>
      <c r="V10" s="69"/>
      <c r="W10" s="70">
        <f>データ!$Q$6</f>
        <v>2320</v>
      </c>
      <c r="X10" s="70"/>
      <c r="Y10" s="70"/>
      <c r="Z10" s="70"/>
      <c r="AA10" s="70"/>
      <c r="AB10" s="70"/>
      <c r="AC10" s="70"/>
      <c r="AD10" s="2"/>
      <c r="AE10" s="2"/>
      <c r="AF10" s="2"/>
      <c r="AG10" s="2"/>
      <c r="AH10" s="4"/>
      <c r="AI10" s="4"/>
      <c r="AJ10" s="4"/>
      <c r="AK10" s="4"/>
      <c r="AL10" s="70">
        <f>データ!$U$6</f>
        <v>83426</v>
      </c>
      <c r="AM10" s="70"/>
      <c r="AN10" s="70"/>
      <c r="AO10" s="70"/>
      <c r="AP10" s="70"/>
      <c r="AQ10" s="70"/>
      <c r="AR10" s="70"/>
      <c r="AS10" s="70"/>
      <c r="AT10" s="66">
        <f>データ!$V$6</f>
        <v>71.3</v>
      </c>
      <c r="AU10" s="67"/>
      <c r="AV10" s="67"/>
      <c r="AW10" s="67"/>
      <c r="AX10" s="67"/>
      <c r="AY10" s="67"/>
      <c r="AZ10" s="67"/>
      <c r="BA10" s="67"/>
      <c r="BB10" s="69">
        <f>データ!$W$6</f>
        <v>1170.07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hObpybZjwiTXEulS90DrSxwsqWmHN5Q8O5Tbm0xk7FdAJNs/gz/o52lZtdAM83TFwjmfh/n490cUw+X4ydjfQ==" saltValue="HNCmGKbaRXfz7Tv1M4dAV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222151</v>
      </c>
      <c r="D6" s="34">
        <f t="shared" si="3"/>
        <v>46</v>
      </c>
      <c r="E6" s="34">
        <f t="shared" si="3"/>
        <v>1</v>
      </c>
      <c r="F6" s="34">
        <f t="shared" si="3"/>
        <v>0</v>
      </c>
      <c r="G6" s="34">
        <f t="shared" si="3"/>
        <v>1</v>
      </c>
      <c r="H6" s="34" t="str">
        <f t="shared" si="3"/>
        <v>静岡県　御殿場市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91.41</v>
      </c>
      <c r="P6" s="35">
        <f t="shared" si="3"/>
        <v>94.53</v>
      </c>
      <c r="Q6" s="35">
        <f t="shared" si="3"/>
        <v>2320</v>
      </c>
      <c r="R6" s="35">
        <f t="shared" si="3"/>
        <v>88856</v>
      </c>
      <c r="S6" s="35">
        <f t="shared" si="3"/>
        <v>194.9</v>
      </c>
      <c r="T6" s="35">
        <f t="shared" si="3"/>
        <v>455.91</v>
      </c>
      <c r="U6" s="35">
        <f t="shared" si="3"/>
        <v>83426</v>
      </c>
      <c r="V6" s="35">
        <f t="shared" si="3"/>
        <v>71.3</v>
      </c>
      <c r="W6" s="35">
        <f t="shared" si="3"/>
        <v>1170.07</v>
      </c>
      <c r="X6" s="36">
        <f>IF(X7="",NA(),X7)</f>
        <v>126.11</v>
      </c>
      <c r="Y6" s="36">
        <f t="shared" ref="Y6:AG6" si="4">IF(Y7="",NA(),Y7)</f>
        <v>132.08000000000001</v>
      </c>
      <c r="Z6" s="36">
        <f t="shared" si="4"/>
        <v>133.61000000000001</v>
      </c>
      <c r="AA6" s="36">
        <f t="shared" si="4"/>
        <v>138.38</v>
      </c>
      <c r="AB6" s="36">
        <f t="shared" si="4"/>
        <v>137.4</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1225.51</v>
      </c>
      <c r="AU6" s="36">
        <f t="shared" ref="AU6:BC6" si="6">IF(AU7="",NA(),AU7)</f>
        <v>1117.6600000000001</v>
      </c>
      <c r="AV6" s="36">
        <f t="shared" si="6"/>
        <v>1253.71</v>
      </c>
      <c r="AW6" s="36">
        <f t="shared" si="6"/>
        <v>1372.02</v>
      </c>
      <c r="AX6" s="36">
        <f t="shared" si="6"/>
        <v>1097.08</v>
      </c>
      <c r="AY6" s="36">
        <f t="shared" si="6"/>
        <v>335.95</v>
      </c>
      <c r="AZ6" s="36">
        <f t="shared" si="6"/>
        <v>346.59</v>
      </c>
      <c r="BA6" s="36">
        <f t="shared" si="6"/>
        <v>357.82</v>
      </c>
      <c r="BB6" s="36">
        <f t="shared" si="6"/>
        <v>355.5</v>
      </c>
      <c r="BC6" s="36">
        <f t="shared" si="6"/>
        <v>349.83</v>
      </c>
      <c r="BD6" s="35" t="str">
        <f>IF(BD7="","",IF(BD7="-","【-】","【"&amp;SUBSTITUTE(TEXT(BD7,"#,##0.00"),"-","△")&amp;"】"))</f>
        <v>【261.93】</v>
      </c>
      <c r="BE6" s="36">
        <f>IF(BE7="",NA(),BE7)</f>
        <v>109.58</v>
      </c>
      <c r="BF6" s="36">
        <f t="shared" ref="BF6:BN6" si="7">IF(BF7="",NA(),BF7)</f>
        <v>99</v>
      </c>
      <c r="BG6" s="36">
        <f t="shared" si="7"/>
        <v>88.55</v>
      </c>
      <c r="BH6" s="36">
        <f t="shared" si="7"/>
        <v>76.33</v>
      </c>
      <c r="BI6" s="36">
        <f t="shared" si="7"/>
        <v>63.44</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119.6</v>
      </c>
      <c r="BQ6" s="36">
        <f t="shared" ref="BQ6:BY6" si="8">IF(BQ7="",NA(),BQ7)</f>
        <v>122.69</v>
      </c>
      <c r="BR6" s="36">
        <f t="shared" si="8"/>
        <v>124.91</v>
      </c>
      <c r="BS6" s="36">
        <f t="shared" si="8"/>
        <v>125.51</v>
      </c>
      <c r="BT6" s="36">
        <f t="shared" si="8"/>
        <v>130.46</v>
      </c>
      <c r="BU6" s="36">
        <f t="shared" si="8"/>
        <v>105.21</v>
      </c>
      <c r="BV6" s="36">
        <f t="shared" si="8"/>
        <v>105.71</v>
      </c>
      <c r="BW6" s="36">
        <f t="shared" si="8"/>
        <v>106.01</v>
      </c>
      <c r="BX6" s="36">
        <f t="shared" si="8"/>
        <v>104.57</v>
      </c>
      <c r="BY6" s="36">
        <f t="shared" si="8"/>
        <v>103.54</v>
      </c>
      <c r="BZ6" s="35" t="str">
        <f>IF(BZ7="","",IF(BZ7="-","【-】","【"&amp;SUBSTITUTE(TEXT(BZ7,"#,##0.00"),"-","△")&amp;"】"))</f>
        <v>【103.91】</v>
      </c>
      <c r="CA6" s="36">
        <f>IF(CA7="",NA(),CA7)</f>
        <v>104.43</v>
      </c>
      <c r="CB6" s="36">
        <f t="shared" ref="CB6:CJ6" si="9">IF(CB7="",NA(),CB7)</f>
        <v>102.07</v>
      </c>
      <c r="CC6" s="36">
        <f t="shared" si="9"/>
        <v>100.4</v>
      </c>
      <c r="CD6" s="36">
        <f t="shared" si="9"/>
        <v>100.97</v>
      </c>
      <c r="CE6" s="36">
        <f t="shared" si="9"/>
        <v>102.07</v>
      </c>
      <c r="CF6" s="36">
        <f t="shared" si="9"/>
        <v>162.59</v>
      </c>
      <c r="CG6" s="36">
        <f t="shared" si="9"/>
        <v>162.15</v>
      </c>
      <c r="CH6" s="36">
        <f t="shared" si="9"/>
        <v>162.24</v>
      </c>
      <c r="CI6" s="36">
        <f t="shared" si="9"/>
        <v>165.47</v>
      </c>
      <c r="CJ6" s="36">
        <f t="shared" si="9"/>
        <v>167.46</v>
      </c>
      <c r="CK6" s="35" t="str">
        <f>IF(CK7="","",IF(CK7="-","【-】","【"&amp;SUBSTITUTE(TEXT(CK7,"#,##0.00"),"-","△")&amp;"】"))</f>
        <v>【167.11】</v>
      </c>
      <c r="CL6" s="36">
        <f>IF(CL7="",NA(),CL7)</f>
        <v>75.510000000000005</v>
      </c>
      <c r="CM6" s="36">
        <f t="shared" ref="CM6:CU6" si="10">IF(CM7="",NA(),CM7)</f>
        <v>75.05</v>
      </c>
      <c r="CN6" s="36">
        <f t="shared" si="10"/>
        <v>75.09</v>
      </c>
      <c r="CO6" s="36">
        <f t="shared" si="10"/>
        <v>75.8</v>
      </c>
      <c r="CP6" s="36">
        <f t="shared" si="10"/>
        <v>74.900000000000006</v>
      </c>
      <c r="CQ6" s="36">
        <f t="shared" si="10"/>
        <v>59.17</v>
      </c>
      <c r="CR6" s="36">
        <f t="shared" si="10"/>
        <v>59.34</v>
      </c>
      <c r="CS6" s="36">
        <f t="shared" si="10"/>
        <v>59.11</v>
      </c>
      <c r="CT6" s="36">
        <f t="shared" si="10"/>
        <v>59.74</v>
      </c>
      <c r="CU6" s="36">
        <f t="shared" si="10"/>
        <v>59.46</v>
      </c>
      <c r="CV6" s="35" t="str">
        <f>IF(CV7="","",IF(CV7="-","【-】","【"&amp;SUBSTITUTE(TEXT(CV7,"#,##0.00"),"-","△")&amp;"】"))</f>
        <v>【60.27】</v>
      </c>
      <c r="CW6" s="36">
        <f>IF(CW7="",NA(),CW7)</f>
        <v>83.46</v>
      </c>
      <c r="CX6" s="36">
        <f t="shared" ref="CX6:DF6" si="11">IF(CX7="",NA(),CX7)</f>
        <v>83.61</v>
      </c>
      <c r="CY6" s="36">
        <f t="shared" si="11"/>
        <v>83.58</v>
      </c>
      <c r="CZ6" s="36">
        <f t="shared" si="11"/>
        <v>83.74</v>
      </c>
      <c r="DA6" s="36">
        <f t="shared" si="11"/>
        <v>83.97</v>
      </c>
      <c r="DB6" s="36">
        <f t="shared" si="11"/>
        <v>87.6</v>
      </c>
      <c r="DC6" s="36">
        <f t="shared" si="11"/>
        <v>87.74</v>
      </c>
      <c r="DD6" s="36">
        <f t="shared" si="11"/>
        <v>87.91</v>
      </c>
      <c r="DE6" s="36">
        <f t="shared" si="11"/>
        <v>87.28</v>
      </c>
      <c r="DF6" s="36">
        <f t="shared" si="11"/>
        <v>87.41</v>
      </c>
      <c r="DG6" s="35" t="str">
        <f>IF(DG7="","",IF(DG7="-","【-】","【"&amp;SUBSTITUTE(TEXT(DG7,"#,##0.00"),"-","△")&amp;"】"))</f>
        <v>【89.92】</v>
      </c>
      <c r="DH6" s="36">
        <f>IF(DH7="",NA(),DH7)</f>
        <v>42.3</v>
      </c>
      <c r="DI6" s="36">
        <f t="shared" ref="DI6:DQ6" si="12">IF(DI7="",NA(),DI7)</f>
        <v>43.88</v>
      </c>
      <c r="DJ6" s="36">
        <f t="shared" si="12"/>
        <v>45.54</v>
      </c>
      <c r="DK6" s="36">
        <f t="shared" si="12"/>
        <v>45.94</v>
      </c>
      <c r="DL6" s="36">
        <f t="shared" si="12"/>
        <v>46.77</v>
      </c>
      <c r="DM6" s="36">
        <f t="shared" si="12"/>
        <v>45.25</v>
      </c>
      <c r="DN6" s="36">
        <f t="shared" si="12"/>
        <v>46.27</v>
      </c>
      <c r="DO6" s="36">
        <f t="shared" si="12"/>
        <v>46.88</v>
      </c>
      <c r="DP6" s="36">
        <f t="shared" si="12"/>
        <v>46.94</v>
      </c>
      <c r="DQ6" s="36">
        <f t="shared" si="12"/>
        <v>47.62</v>
      </c>
      <c r="DR6" s="35" t="str">
        <f>IF(DR7="","",IF(DR7="-","【-】","【"&amp;SUBSTITUTE(TEXT(DR7,"#,##0.00"),"-","△")&amp;"】"))</f>
        <v>【48.85】</v>
      </c>
      <c r="DS6" s="36">
        <f>IF(DS7="",NA(),DS7)</f>
        <v>4.62</v>
      </c>
      <c r="DT6" s="36" t="str">
        <f t="shared" ref="DT6:EB6" si="13">IF(DT7="",NA(),DT7)</f>
        <v>-</v>
      </c>
      <c r="DU6" s="36">
        <f t="shared" si="13"/>
        <v>20.65</v>
      </c>
      <c r="DV6" s="36">
        <f t="shared" si="13"/>
        <v>20.62</v>
      </c>
      <c r="DW6" s="36">
        <f t="shared" si="13"/>
        <v>19.829999999999998</v>
      </c>
      <c r="DX6" s="36">
        <f t="shared" si="13"/>
        <v>10.71</v>
      </c>
      <c r="DY6" s="36">
        <f t="shared" si="13"/>
        <v>10.93</v>
      </c>
      <c r="DZ6" s="36">
        <f t="shared" si="13"/>
        <v>13.39</v>
      </c>
      <c r="EA6" s="36">
        <f t="shared" si="13"/>
        <v>14.48</v>
      </c>
      <c r="EB6" s="36">
        <f t="shared" si="13"/>
        <v>16.27</v>
      </c>
      <c r="EC6" s="35" t="str">
        <f>IF(EC7="","",IF(EC7="-","【-】","【"&amp;SUBSTITUTE(TEXT(EC7,"#,##0.00"),"-","△")&amp;"】"))</f>
        <v>【17.80】</v>
      </c>
      <c r="ED6" s="36">
        <f>IF(ED7="",NA(),ED7)</f>
        <v>0.8</v>
      </c>
      <c r="EE6" s="36" t="str">
        <f t="shared" ref="EE6:EM6" si="14">IF(EE7="",NA(),EE7)</f>
        <v>-</v>
      </c>
      <c r="EF6" s="36">
        <f t="shared" si="14"/>
        <v>0.2</v>
      </c>
      <c r="EG6" s="36">
        <f t="shared" si="14"/>
        <v>0.59</v>
      </c>
      <c r="EH6" s="36">
        <f t="shared" si="14"/>
        <v>0.94</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222151</v>
      </c>
      <c r="D7" s="38">
        <v>46</v>
      </c>
      <c r="E7" s="38">
        <v>1</v>
      </c>
      <c r="F7" s="38">
        <v>0</v>
      </c>
      <c r="G7" s="38">
        <v>1</v>
      </c>
      <c r="H7" s="38" t="s">
        <v>93</v>
      </c>
      <c r="I7" s="38" t="s">
        <v>94</v>
      </c>
      <c r="J7" s="38" t="s">
        <v>95</v>
      </c>
      <c r="K7" s="38" t="s">
        <v>96</v>
      </c>
      <c r="L7" s="38" t="s">
        <v>97</v>
      </c>
      <c r="M7" s="38" t="s">
        <v>98</v>
      </c>
      <c r="N7" s="39" t="s">
        <v>99</v>
      </c>
      <c r="O7" s="39">
        <v>91.41</v>
      </c>
      <c r="P7" s="39">
        <v>94.53</v>
      </c>
      <c r="Q7" s="39">
        <v>2320</v>
      </c>
      <c r="R7" s="39">
        <v>88856</v>
      </c>
      <c r="S7" s="39">
        <v>194.9</v>
      </c>
      <c r="T7" s="39">
        <v>455.91</v>
      </c>
      <c r="U7" s="39">
        <v>83426</v>
      </c>
      <c r="V7" s="39">
        <v>71.3</v>
      </c>
      <c r="W7" s="39">
        <v>1170.07</v>
      </c>
      <c r="X7" s="39">
        <v>126.11</v>
      </c>
      <c r="Y7" s="39">
        <v>132.08000000000001</v>
      </c>
      <c r="Z7" s="39">
        <v>133.61000000000001</v>
      </c>
      <c r="AA7" s="39">
        <v>138.38</v>
      </c>
      <c r="AB7" s="39">
        <v>137.4</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1225.51</v>
      </c>
      <c r="AU7" s="39">
        <v>1117.6600000000001</v>
      </c>
      <c r="AV7" s="39">
        <v>1253.71</v>
      </c>
      <c r="AW7" s="39">
        <v>1372.02</v>
      </c>
      <c r="AX7" s="39">
        <v>1097.08</v>
      </c>
      <c r="AY7" s="39">
        <v>335.95</v>
      </c>
      <c r="AZ7" s="39">
        <v>346.59</v>
      </c>
      <c r="BA7" s="39">
        <v>357.82</v>
      </c>
      <c r="BB7" s="39">
        <v>355.5</v>
      </c>
      <c r="BC7" s="39">
        <v>349.83</v>
      </c>
      <c r="BD7" s="39">
        <v>261.93</v>
      </c>
      <c r="BE7" s="39">
        <v>109.58</v>
      </c>
      <c r="BF7" s="39">
        <v>99</v>
      </c>
      <c r="BG7" s="39">
        <v>88.55</v>
      </c>
      <c r="BH7" s="39">
        <v>76.33</v>
      </c>
      <c r="BI7" s="39">
        <v>63.44</v>
      </c>
      <c r="BJ7" s="39">
        <v>319.82</v>
      </c>
      <c r="BK7" s="39">
        <v>312.02999999999997</v>
      </c>
      <c r="BL7" s="39">
        <v>307.45999999999998</v>
      </c>
      <c r="BM7" s="39">
        <v>312.58</v>
      </c>
      <c r="BN7" s="39">
        <v>314.87</v>
      </c>
      <c r="BO7" s="39">
        <v>270.45999999999998</v>
      </c>
      <c r="BP7" s="39">
        <v>119.6</v>
      </c>
      <c r="BQ7" s="39">
        <v>122.69</v>
      </c>
      <c r="BR7" s="39">
        <v>124.91</v>
      </c>
      <c r="BS7" s="39">
        <v>125.51</v>
      </c>
      <c r="BT7" s="39">
        <v>130.46</v>
      </c>
      <c r="BU7" s="39">
        <v>105.21</v>
      </c>
      <c r="BV7" s="39">
        <v>105.71</v>
      </c>
      <c r="BW7" s="39">
        <v>106.01</v>
      </c>
      <c r="BX7" s="39">
        <v>104.57</v>
      </c>
      <c r="BY7" s="39">
        <v>103.54</v>
      </c>
      <c r="BZ7" s="39">
        <v>103.91</v>
      </c>
      <c r="CA7" s="39">
        <v>104.43</v>
      </c>
      <c r="CB7" s="39">
        <v>102.07</v>
      </c>
      <c r="CC7" s="39">
        <v>100.4</v>
      </c>
      <c r="CD7" s="39">
        <v>100.97</v>
      </c>
      <c r="CE7" s="39">
        <v>102.07</v>
      </c>
      <c r="CF7" s="39">
        <v>162.59</v>
      </c>
      <c r="CG7" s="39">
        <v>162.15</v>
      </c>
      <c r="CH7" s="39">
        <v>162.24</v>
      </c>
      <c r="CI7" s="39">
        <v>165.47</v>
      </c>
      <c r="CJ7" s="39">
        <v>167.46</v>
      </c>
      <c r="CK7" s="39">
        <v>167.11</v>
      </c>
      <c r="CL7" s="39">
        <v>75.510000000000005</v>
      </c>
      <c r="CM7" s="39">
        <v>75.05</v>
      </c>
      <c r="CN7" s="39">
        <v>75.09</v>
      </c>
      <c r="CO7" s="39">
        <v>75.8</v>
      </c>
      <c r="CP7" s="39">
        <v>74.900000000000006</v>
      </c>
      <c r="CQ7" s="39">
        <v>59.17</v>
      </c>
      <c r="CR7" s="39">
        <v>59.34</v>
      </c>
      <c r="CS7" s="39">
        <v>59.11</v>
      </c>
      <c r="CT7" s="39">
        <v>59.74</v>
      </c>
      <c r="CU7" s="39">
        <v>59.46</v>
      </c>
      <c r="CV7" s="39">
        <v>60.27</v>
      </c>
      <c r="CW7" s="39">
        <v>83.46</v>
      </c>
      <c r="CX7" s="39">
        <v>83.61</v>
      </c>
      <c r="CY7" s="39">
        <v>83.58</v>
      </c>
      <c r="CZ7" s="39">
        <v>83.74</v>
      </c>
      <c r="DA7" s="39">
        <v>83.97</v>
      </c>
      <c r="DB7" s="39">
        <v>87.6</v>
      </c>
      <c r="DC7" s="39">
        <v>87.74</v>
      </c>
      <c r="DD7" s="39">
        <v>87.91</v>
      </c>
      <c r="DE7" s="39">
        <v>87.28</v>
      </c>
      <c r="DF7" s="39">
        <v>87.41</v>
      </c>
      <c r="DG7" s="39">
        <v>89.92</v>
      </c>
      <c r="DH7" s="39">
        <v>42.3</v>
      </c>
      <c r="DI7" s="39">
        <v>43.88</v>
      </c>
      <c r="DJ7" s="39">
        <v>45.54</v>
      </c>
      <c r="DK7" s="39">
        <v>45.94</v>
      </c>
      <c r="DL7" s="39">
        <v>46.77</v>
      </c>
      <c r="DM7" s="39">
        <v>45.25</v>
      </c>
      <c r="DN7" s="39">
        <v>46.27</v>
      </c>
      <c r="DO7" s="39">
        <v>46.88</v>
      </c>
      <c r="DP7" s="39">
        <v>46.94</v>
      </c>
      <c r="DQ7" s="39">
        <v>47.62</v>
      </c>
      <c r="DR7" s="39">
        <v>48.85</v>
      </c>
      <c r="DS7" s="39">
        <v>4.62</v>
      </c>
      <c r="DT7" s="39" t="s">
        <v>99</v>
      </c>
      <c r="DU7" s="39">
        <v>20.65</v>
      </c>
      <c r="DV7" s="39">
        <v>20.62</v>
      </c>
      <c r="DW7" s="39">
        <v>19.829999999999998</v>
      </c>
      <c r="DX7" s="39">
        <v>10.71</v>
      </c>
      <c r="DY7" s="39">
        <v>10.93</v>
      </c>
      <c r="DZ7" s="39">
        <v>13.39</v>
      </c>
      <c r="EA7" s="39">
        <v>14.48</v>
      </c>
      <c r="EB7" s="39">
        <v>16.27</v>
      </c>
      <c r="EC7" s="39">
        <v>17.8</v>
      </c>
      <c r="ED7" s="39">
        <v>0.8</v>
      </c>
      <c r="EE7" s="39" t="s">
        <v>99</v>
      </c>
      <c r="EF7" s="39">
        <v>0.2</v>
      </c>
      <c r="EG7" s="39">
        <v>0.59</v>
      </c>
      <c r="EH7" s="39">
        <v>0.94</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GAdmin</cp:lastModifiedBy>
  <cp:lastPrinted>2020-02-05T07:48:47Z</cp:lastPrinted>
  <dcterms:created xsi:type="dcterms:W3CDTF">2019-12-05T04:17:46Z</dcterms:created>
  <dcterms:modified xsi:type="dcterms:W3CDTF">2020-02-12T01:45:39Z</dcterms:modified>
  <cp:category/>
</cp:coreProperties>
</file>