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sv01\課の共有2\財政課\予算スタッフ\31各種報告\公営企業関係\20200207（214〆切）経営比較分析表の修正依頼について（公共下水、特環、農集、漁集、特定地域生活排水処理施設分）\回答\"/>
    </mc:Choice>
  </mc:AlternateContent>
  <workbookProtection workbookAlgorithmName="SHA-512" workbookHashValue="Rh1JQqToNOMW7LtezFIrTggZyaNbdBank9T4QwrZAyVwJ3viuP3JXynDwjEb0NOqY4x8Xk/76hFzoXL5Z4Q5JQ==" workbookSaltValue="UJJKl1azH/L4rJU5I17h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<sst xmlns="http://schemas.openxmlformats.org/spreadsheetml/2006/main" count="228" uniqueCount="113">
  <si>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</si>
  <si>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</si>
  <si>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</si>
  <si>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</si>
  <si>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</si>
  <si>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</si>
  <si>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</si>
  <si>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</si>
  <si>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</si>
  <si>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</si>
  <si>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</si>
  <si>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</si>
  <si>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</si>
  <si>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</si>
  <si>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</si>
  <si>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</si>
  <si>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</si>
  <si>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</si>
  <si>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</si>
  <si>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</si>
  <si>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</si>
  <si>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</si>
  <si>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</si>
  <si>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</si>
  <si>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</si>
  <si>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</si>
  <si>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</si>
  <si>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</si>
  <si>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</si>
  <si>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</si>
  <si>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</si>
  <si>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</si>
  <si>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</si>
  <si>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</si>
  <si>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</si>
  <si>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</si>
  <si>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</si>
  <si>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</si>
  <si>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</si>
  <si>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</si>
  <si>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</si>
  <si>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</si>
  <si>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</si>
  <si>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</si>
  <si>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</si>
  <si>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</si>
  <si>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</si>
  <si>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</si>
  <si>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</si>
  <si>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</si>
  <si>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</si>
  <si>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</si>
  <si>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</si>
  <si>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</si>
  <si>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</si>
  <si>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</si>
  <si>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</si>
  <si>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</si>
  <si>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</si>
  <si>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</si>
  <si>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</si>
  <si>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</si>
  <si>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</si>
  <si>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</si>
  <si>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</si>
  <si>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</si>
  <si>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</si>
  <si>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</si>
  <si>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</si>
  <si>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</si>
  <si>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</si>
  <si>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</si>
  <si>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</si>
  <si>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</si>
  <si>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</si>
  <si>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</si>
  <si>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</si>
  <si>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</si>
  <si>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</si>
  <si>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</si>
  <si>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</si>
  <si>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</si>
  <si>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</si>
  <si>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</si>
  <si>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</si>
  <si>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</si>
  <si>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</si>
  <si>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</si>
  <si>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</si>
  <si>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</si>
  <si>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</si>
  <si>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</si>
  <si>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</si>
  <si>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</si>
  <si>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</si>
  <si>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</si>
  <si>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</si>
  <si>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</si>
  <si>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</si>
  <si>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</si>
  <si>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</si>
  <si>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</si>
  <si>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</si>
  <si>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</si>
  <si>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</si>
  <si>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</si>
  <si>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</si>
  <si>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</si>
  <si>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</si>
  <si>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</si>
  <si>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当事業は平成12年度より整備を開始し、平成17年度より供用を開始した。このため、管渠施設及び処理場設備が比較的新しく、老朽化は維持管理上の大きな問題とはなっていない。</t>
    <rPh sb="1" eb="2">
      <t>トウ</t>
    </rPh>
    <rPh sb="2" eb="4">
      <t>ジギョウ</t>
    </rPh>
    <rPh sb="5" eb="7">
      <t>ヘイセイ</t>
    </rPh>
    <rPh sb="9" eb="11">
      <t>ネンド</t>
    </rPh>
    <rPh sb="13" eb="15">
      <t>セイビ</t>
    </rPh>
    <rPh sb="16" eb="18">
      <t>カイシ</t>
    </rPh>
    <rPh sb="20" eb="22">
      <t>ヘイセイ</t>
    </rPh>
    <rPh sb="24" eb="26">
      <t>ネンド</t>
    </rPh>
    <rPh sb="28" eb="30">
      <t>キョウヨウ</t>
    </rPh>
    <rPh sb="31" eb="33">
      <t>カイシ</t>
    </rPh>
    <rPh sb="41" eb="43">
      <t>クダキョ</t>
    </rPh>
    <rPh sb="43" eb="45">
      <t>シセツ</t>
    </rPh>
    <rPh sb="45" eb="46">
      <t>オヨ</t>
    </rPh>
    <rPh sb="47" eb="50">
      <t>ショリジョウ</t>
    </rPh>
    <rPh sb="50" eb="52">
      <t>セツビ</t>
    </rPh>
    <rPh sb="53" eb="56">
      <t>ヒカクテキ</t>
    </rPh>
    <rPh sb="56" eb="57">
      <t>アタラ</t>
    </rPh>
    <rPh sb="60" eb="63">
      <t>ロウキュウカ</t>
    </rPh>
    <rPh sb="64" eb="66">
      <t>イジ</t>
    </rPh>
    <rPh sb="66" eb="68">
      <t>カンリ</t>
    </rPh>
    <rPh sb="68" eb="69">
      <t>ジョウ</t>
    </rPh>
    <rPh sb="70" eb="71">
      <t>オオ</t>
    </rPh>
    <rPh sb="73" eb="75">
      <t>モンダイ</t>
    </rPh>
    <phoneticPr fontId="4"/>
  </si>
  <si>
    <t xml:space="preserve">  現時点で新規の投資は予定されておらず、大規模な修繕・改築も喫緊の課題ではない。このため、当面は維持管理費と使用料収入との乖離を是正することを目標として、経営を進める必要がある。
　これを踏まえ、令和元年度に使用料の改定を行った。併せて、平成31年4月より企業会計へ移行したため、これらの結果を踏まえ、改めて中期的な経営についての計画を策定する予定である。</t>
    <rPh sb="2" eb="5">
      <t>ゲンジテン</t>
    </rPh>
    <rPh sb="6" eb="8">
      <t>シンキ</t>
    </rPh>
    <rPh sb="9" eb="11">
      <t>トウシ</t>
    </rPh>
    <rPh sb="12" eb="14">
      <t>ヨテイ</t>
    </rPh>
    <rPh sb="21" eb="24">
      <t>ダイキボ</t>
    </rPh>
    <rPh sb="25" eb="27">
      <t>シュウゼン</t>
    </rPh>
    <rPh sb="28" eb="30">
      <t>カイチク</t>
    </rPh>
    <rPh sb="31" eb="33">
      <t>キッキン</t>
    </rPh>
    <rPh sb="34" eb="36">
      <t>カダイ</t>
    </rPh>
    <rPh sb="46" eb="48">
      <t>トウメン</t>
    </rPh>
    <rPh sb="49" eb="51">
      <t>イジ</t>
    </rPh>
    <rPh sb="51" eb="54">
      <t>カンリヒ</t>
    </rPh>
    <rPh sb="55" eb="58">
      <t>シヨウリョウ</t>
    </rPh>
    <rPh sb="58" eb="60">
      <t>シュウニュウ</t>
    </rPh>
    <rPh sb="62" eb="64">
      <t>カイリ</t>
    </rPh>
    <rPh sb="65" eb="67">
      <t>ゼセイ</t>
    </rPh>
    <rPh sb="72" eb="74">
      <t>モクヒョウ</t>
    </rPh>
    <rPh sb="78" eb="80">
      <t>ケイエイ</t>
    </rPh>
    <rPh sb="81" eb="82">
      <t>スス</t>
    </rPh>
    <rPh sb="84" eb="86">
      <t>ヒツヨウ</t>
    </rPh>
    <rPh sb="95" eb="96">
      <t>フ</t>
    </rPh>
    <rPh sb="101" eb="103">
      <t>ガンネン</t>
    </rPh>
    <rPh sb="103" eb="104">
      <t>ド</t>
    </rPh>
    <rPh sb="105" eb="108">
      <t>シヨウリョウ</t>
    </rPh>
    <rPh sb="109" eb="111">
      <t>カイテイ</t>
    </rPh>
    <rPh sb="112" eb="113">
      <t>オコナ</t>
    </rPh>
    <rPh sb="116" eb="117">
      <t>アワ</t>
    </rPh>
    <rPh sb="120" eb="122">
      <t>ヘイセイ</t>
    </rPh>
    <rPh sb="124" eb="125">
      <t>ネン</t>
    </rPh>
    <rPh sb="126" eb="127">
      <t>ガツ</t>
    </rPh>
    <rPh sb="129" eb="131">
      <t>キギョウ</t>
    </rPh>
    <rPh sb="131" eb="133">
      <t>カイケイ</t>
    </rPh>
    <rPh sb="134" eb="136">
      <t>イコウ</t>
    </rPh>
    <rPh sb="145" eb="147">
      <t>ケッカ</t>
    </rPh>
    <rPh sb="148" eb="149">
      <t>フ</t>
    </rPh>
    <rPh sb="152" eb="153">
      <t>アラタ</t>
    </rPh>
    <rPh sb="155" eb="158">
      <t>チュウキテキ</t>
    </rPh>
    <rPh sb="159" eb="161">
      <t>ケイエイ</t>
    </rPh>
    <rPh sb="166" eb="168">
      <t>ケイカク</t>
    </rPh>
    <rPh sb="169" eb="171">
      <t>サクテイ</t>
    </rPh>
    <rPh sb="173" eb="175">
      <t>ヨテイ</t>
    </rPh>
    <phoneticPr fontId="4"/>
  </si>
  <si>
    <t>【過去の数値について】
 ④の平成29年度の数値は「0.00」が正しい。
【平成30年度決算状況】
　当事業区域はすでに整備が完了しており、新規接続者の大幅な増加が見込めず、⑦施設利用率及び⑧水洗化率は横ばいで推移している。このため、使用料単価の見直しを行うか、経費の大幅な節減を図らなければ、⑤経費回収率にも大きな変動は起こらない。また、①収益的収支比率及び⑤経費回収率が100％に満たない不足分に関しては、一般会計繰入金により補填されている。</t>
    <rPh sb="15" eb="17">
      <t>ヘイセイ</t>
    </rPh>
    <rPh sb="19" eb="21">
      <t>ネンド</t>
    </rPh>
    <rPh sb="22" eb="24">
      <t>スウチ</t>
    </rPh>
    <rPh sb="32" eb="33">
      <t>タダ</t>
    </rPh>
    <rPh sb="52" eb="53">
      <t>トウ</t>
    </rPh>
    <rPh sb="53" eb="55">
      <t>ジギョウ</t>
    </rPh>
    <rPh sb="55" eb="57">
      <t>クイキ</t>
    </rPh>
    <rPh sb="61" eb="63">
      <t>セイビ</t>
    </rPh>
    <rPh sb="64" eb="66">
      <t>カンリョウ</t>
    </rPh>
    <rPh sb="71" eb="73">
      <t>シンキ</t>
    </rPh>
    <rPh sb="73" eb="75">
      <t>セツゾク</t>
    </rPh>
    <rPh sb="75" eb="76">
      <t>シャ</t>
    </rPh>
    <rPh sb="77" eb="79">
      <t>オオハバ</t>
    </rPh>
    <rPh sb="80" eb="82">
      <t>ゾウカ</t>
    </rPh>
    <rPh sb="83" eb="85">
      <t>ミコ</t>
    </rPh>
    <rPh sb="89" eb="91">
      <t>シセツ</t>
    </rPh>
    <rPh sb="91" eb="93">
      <t>リヨウ</t>
    </rPh>
    <rPh sb="93" eb="94">
      <t>リツ</t>
    </rPh>
    <rPh sb="94" eb="95">
      <t>オヨ</t>
    </rPh>
    <rPh sb="97" eb="100">
      <t>スイセンカ</t>
    </rPh>
    <rPh sb="100" eb="101">
      <t>リツ</t>
    </rPh>
    <rPh sb="102" eb="103">
      <t>ヨコ</t>
    </rPh>
    <rPh sb="106" eb="108">
      <t>スイイ</t>
    </rPh>
    <rPh sb="118" eb="121">
      <t>シヨウリョウ</t>
    </rPh>
    <rPh sb="121" eb="123">
      <t>タンカ</t>
    </rPh>
    <rPh sb="124" eb="126">
      <t>ミナオ</t>
    </rPh>
    <rPh sb="128" eb="129">
      <t>オコナ</t>
    </rPh>
    <rPh sb="132" eb="134">
      <t>ケイヒ</t>
    </rPh>
    <rPh sb="135" eb="137">
      <t>オオハバ</t>
    </rPh>
    <rPh sb="138" eb="140">
      <t>セツゲン</t>
    </rPh>
    <rPh sb="141" eb="142">
      <t>ハカ</t>
    </rPh>
    <rPh sb="149" eb="151">
      <t>ケイヒ</t>
    </rPh>
    <rPh sb="151" eb="153">
      <t>カイシュウ</t>
    </rPh>
    <rPh sb="153" eb="154">
      <t>リツ</t>
    </rPh>
    <rPh sb="156" eb="157">
      <t>オオ</t>
    </rPh>
    <rPh sb="159" eb="161">
      <t>ヘンドウ</t>
    </rPh>
    <rPh sb="162" eb="163">
      <t>オ</t>
    </rPh>
    <rPh sb="172" eb="175">
      <t>シュウエキテキ</t>
    </rPh>
    <rPh sb="175" eb="177">
      <t>シュウシ</t>
    </rPh>
    <rPh sb="177" eb="179">
      <t>ヒリツ</t>
    </rPh>
    <rPh sb="179" eb="180">
      <t>オヨ</t>
    </rPh>
    <rPh sb="182" eb="184">
      <t>ケイヒ</t>
    </rPh>
    <rPh sb="184" eb="186">
      <t>カイシュウ</t>
    </rPh>
    <rPh sb="186" eb="187">
      <t>リツ</t>
    </rPh>
    <rPh sb="193" eb="194">
      <t>ミ</t>
    </rPh>
    <rPh sb="197" eb="200">
      <t>フソクブン</t>
    </rPh>
    <rPh sb="201" eb="202">
      <t>カン</t>
    </rPh>
    <rPh sb="206" eb="208">
      <t>イッパン</t>
    </rPh>
    <rPh sb="208" eb="210">
      <t>カイケイ</t>
    </rPh>
    <rPh sb="210" eb="212">
      <t>クリイレ</t>
    </rPh>
    <rPh sb="212" eb="213">
      <t>キン</t>
    </rPh>
    <rPh sb="216" eb="218">
      <t>ホテン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</si>
</sst>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C1-4CEA-B0E3-25740F78A2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E8C1-4CEA-B0E3-25740F78A2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71.599999999999994</c:v>
                </c:pt>
                <c:pt idx="1">
                  <c:v>73.989999999999995</c:v>
                </c:pt>
                <c:pt idx="2">
                  <c:v>72.790000000000006</c:v>
                </c:pt>
                <c:pt idx="3">
                  <c:v>72.790000000000006</c:v>
                </c:pt>
                <c:pt idx="4">
                  <c:v>78.760000000000005</c:v>
                </c:pt>
              </c:numCache>
            </c:numRef>
          </c:val>
          <c:extLst>
            <c:ext xmlns:c16="http://schemas.microsoft.com/office/drawing/2014/chart" uri="{C3380CC4-5D6E-409C-BE32-E72D297353CC}">
              <c16:uniqueId val="{00000000-A27B-4229-A541-66C46823FF1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A27B-4229-A541-66C46823FF1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94.81</c:v>
                </c:pt>
                <c:pt idx="1">
                  <c:v>94.99</c:v>
                </c:pt>
                <c:pt idx="2">
                  <c:v>80.73</c:v>
                </c:pt>
                <c:pt idx="3">
                  <c:v>81.95</c:v>
                </c:pt>
                <c:pt idx="4">
                  <c:v>81.59</c:v>
                </c:pt>
              </c:numCache>
            </c:numRef>
          </c:val>
          <c:extLst>
            <c:ext xmlns:c16="http://schemas.microsoft.com/office/drawing/2014/chart" uri="{C3380CC4-5D6E-409C-BE32-E72D297353CC}">
              <c16:uniqueId val="{00000000-B9CB-41D9-BD10-C4D781CF15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B9CB-41D9-BD10-C4D781CF15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74.760000000000005</c:v>
                </c:pt>
                <c:pt idx="1">
                  <c:v>79.319999999999993</c:v>
                </c:pt>
                <c:pt idx="2">
                  <c:v>77.58</c:v>
                </c:pt>
                <c:pt idx="3">
                  <c:v>75.38</c:v>
                </c:pt>
                <c:pt idx="4">
                  <c:v>76.31</c:v>
                </c:pt>
              </c:numCache>
            </c:numRef>
          </c:val>
          <c:extLst>
            <c:ext xmlns:c16="http://schemas.microsoft.com/office/drawing/2014/chart" uri="{C3380CC4-5D6E-409C-BE32-E72D297353CC}">
              <c16:uniqueId val="{00000000-951D-465C-8F42-F741F9B9CC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D-465C-8F42-F741F9B9CC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0-4D3A-A7BD-8D0362BE7C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0-4D3A-A7BD-8D0362BE7C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6-4D66-8520-0F8C383DDD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6-4D66-8520-0F8C383DDD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7-4F8B-9D5F-55E8C53644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7-4F8B-9D5F-55E8C53644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5-4A0B-8ED4-8B115CB46E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5-4A0B-8ED4-8B115CB46E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749.3</c:v>
                </c:pt>
                <c:pt idx="1">
                  <c:v>678.01</c:v>
                </c:pt>
                <c:pt idx="2" formatCode="#,##0.00;&quot;△&quot;#,##0.00">
                  <c:v>0</c:v>
                </c:pt>
                <c:pt idx="3">
                  <c:v>1625.26</c:v>
                </c:pt>
                <c:pt idx="4" formatCode="#,##0.00;&quot;△&quot;#,##0.00">
                  <c:v>0</c:v>
                </c:pt>
              </c:numCache>
            </c:numRef>
          </c:val>
          <c:extLst>
            <c:ext xmlns:c16="http://schemas.microsoft.com/office/drawing/2014/chart" uri="{C3380CC4-5D6E-409C-BE32-E72D297353CC}">
              <c16:uniqueId val="{00000000-7531-484E-8B4A-82EBBEB307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7531-484E-8B4A-82EBBEB307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34.340000000000003</c:v>
                </c:pt>
                <c:pt idx="1">
                  <c:v>37.380000000000003</c:v>
                </c:pt>
                <c:pt idx="2">
                  <c:v>46.11</c:v>
                </c:pt>
                <c:pt idx="3">
                  <c:v>41.92</c:v>
                </c:pt>
                <c:pt idx="4">
                  <c:v>39.340000000000003</c:v>
                </c:pt>
              </c:numCache>
            </c:numRef>
          </c:val>
          <c:extLst>
            <c:ext xmlns:c16="http://schemas.microsoft.com/office/drawing/2014/chart" uri="{C3380CC4-5D6E-409C-BE32-E72D297353CC}">
              <c16:uniqueId val="{00000000-BEE5-4AF3-8AD3-A08E69ACCC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BEE5-4AF3-8AD3-A08E69ACCC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334.22</c:v>
                </c:pt>
                <c:pt idx="1">
                  <c:v>308.72000000000003</c:v>
                </c:pt>
                <c:pt idx="2">
                  <c:v>251.61</c:v>
                </c:pt>
                <c:pt idx="3">
                  <c:v>272.11</c:v>
                </c:pt>
                <c:pt idx="4">
                  <c:v>246.65</c:v>
                </c:pt>
              </c:numCache>
            </c:numRef>
          </c:val>
          <c:extLst>
            <c:ext xmlns:c16="http://schemas.microsoft.com/office/drawing/2014/chart" uri="{C3380CC4-5D6E-409C-BE32-E72D297353CC}">
              <c16:uniqueId val="{00000000-F7A7-4C9D-AF84-BFF3567829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F7A7-4C9D-AF84-BFF3567829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7" zoomScaleNormal="100" workbookViewId="0">
      <selection activeCell="BA13" sqref="BA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御殿場市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88856</v>
      </c>
      <c r="AM8" s="68"/>
      <c r="AN8" s="68"/>
      <c r="AO8" s="68"/>
      <c r="AP8" s="68"/>
      <c r="AQ8" s="68"/>
      <c r="AR8" s="68"/>
      <c r="AS8" s="68"/>
      <c r="AT8" s="67">
        <f>データ!T6</f>
        <v>194.9</v>
      </c>
      <c r="AU8" s="67"/>
      <c r="AV8" s="67"/>
      <c r="AW8" s="67"/>
      <c r="AX8" s="67"/>
      <c r="AY8" s="67"/>
      <c r="AZ8" s="67"/>
      <c r="BA8" s="67"/>
      <c r="BB8" s="67">
        <f>データ!U6</f>
        <v>455.91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1.34</v>
      </c>
      <c r="Q10" s="67"/>
      <c r="R10" s="67"/>
      <c r="S10" s="67"/>
      <c r="T10" s="67"/>
      <c r="U10" s="67"/>
      <c r="V10" s="67"/>
      <c r="W10" s="67">
        <f>データ!Q6</f>
        <v>85.84</v>
      </c>
      <c r="X10" s="67"/>
      <c r="Y10" s="67"/>
      <c r="Z10" s="67"/>
      <c r="AA10" s="67"/>
      <c r="AB10" s="67"/>
      <c r="AC10" s="67"/>
      <c r="AD10" s="68">
        <f>データ!R6</f>
        <v>2160</v>
      </c>
      <c r="AE10" s="68"/>
      <c r="AF10" s="68"/>
      <c r="AG10" s="68"/>
      <c r="AH10" s="68"/>
      <c r="AI10" s="68"/>
      <c r="AJ10" s="68"/>
      <c r="AK10" s="2"/>
      <c r="AL10" s="68">
        <f>データ!V6</f>
        <v>1179</v>
      </c>
      <c r="AM10" s="68"/>
      <c r="AN10" s="68"/>
      <c r="AO10" s="68"/>
      <c r="AP10" s="68"/>
      <c r="AQ10" s="68"/>
      <c r="AR10" s="68"/>
      <c r="AS10" s="68"/>
      <c r="AT10" s="67">
        <f>データ!W6</f>
        <v>0.3</v>
      </c>
      <c r="AU10" s="67"/>
      <c r="AV10" s="67"/>
      <c r="AW10" s="67"/>
      <c r="AX10" s="67"/>
      <c r="AY10" s="67"/>
      <c r="AZ10" s="67"/>
      <c r="BA10" s="67"/>
      <c r="BB10" s="67">
        <f>データ!X6</f>
        <v>3930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DNRnm1sIeNnJBxKSUoEHhmz/e/KaFTrR24iz1Lk99p2ASH55mCmMr0TBxocC8nqD51zJRNSKvTneLLvlhfhFJA==" saltValue="7HGRwIIsAjX+Tp+p+ND3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222151</v>
      </c>
      <c r="D6" s="33">
        <f t="shared" si="3"/>
        <v>47</v>
      </c>
      <c r="E6" s="33">
        <f t="shared" si="3"/>
        <v>17</v>
      </c>
      <c r="F6" s="33">
        <f t="shared" si="3"/>
        <v>5</v>
      </c>
      <c r="G6" s="33">
        <f t="shared" si="3"/>
        <v>0</v>
      </c>
      <c r="H6" s="33" t="str">
        <f t="shared" si="3"/>
        <v>静岡県　御殿場市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1.34</v>
      </c>
      <c r="Q6" s="34">
        <f t="shared" si="3"/>
        <v>85.84</v>
      </c>
      <c r="R6" s="34">
        <f t="shared" si="3"/>
        <v>2160</v>
      </c>
      <c r="S6" s="34">
        <f t="shared" si="3"/>
        <v>88856</v>
      </c>
      <c r="T6" s="34">
        <f t="shared" si="3"/>
        <v>194.9</v>
      </c>
      <c r="U6" s="34">
        <f t="shared" si="3"/>
        <v>455.91</v>
      </c>
      <c r="V6" s="34">
        <f t="shared" si="3"/>
        <v>1179</v>
      </c>
      <c r="W6" s="34">
        <f t="shared" si="3"/>
        <v>0.3</v>
      </c>
      <c r="X6" s="34">
        <f t="shared" si="3"/>
        <v>3930</v>
      </c>
      <c r="Y6" s="35">
        <f>IF(Y7="",NA(),Y7)</f>
        <v>74.760000000000005</v>
      </c>
      <c r="Z6" s="35">
        <f t="shared" ref="Z6:AH6" si="4">IF(Z7="",NA(),Z7)</f>
        <v>79.319999999999993</v>
      </c>
      <c r="AA6" s="35">
        <f t="shared" si="4"/>
        <v>77.58</v>
      </c>
      <c r="AB6" s="35">
        <f t="shared" si="4"/>
        <v>75.38</v>
      </c>
      <c r="AC6" s="35">
        <f t="shared" si="4"/>
        <v>76.31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749.3</v>
      </c>
      <c r="BG6" s="35">
        <f t="shared" ref="BG6:BO6" si="7">IF(BG7="",NA(),BG7)</f>
        <v>678.01</v>
      </c>
      <c r="BH6" s="34">
        <f t="shared" si="7"/>
        <v>0</v>
      </c>
      <c r="BI6" s="35">
        <f t="shared" si="7"/>
        <v>1625.26</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34.340000000000003</v>
      </c>
      <c r="BR6" s="35">
        <f t="shared" ref="BR6:BZ6" si="8">IF(BR7="",NA(),BR7)</f>
        <v>37.380000000000003</v>
      </c>
      <c r="BS6" s="35">
        <f t="shared" si="8"/>
        <v>46.11</v>
      </c>
      <c r="BT6" s="35">
        <f t="shared" si="8"/>
        <v>41.92</v>
      </c>
      <c r="BU6" s="35">
        <f t="shared" si="8"/>
        <v>39.340000000000003</v>
      </c>
      <c r="BV6" s="35">
        <f t="shared" si="8"/>
        <v>41.08</v>
      </c>
      <c r="BW6" s="35">
        <f t="shared" si="8"/>
        <v>41.34</v>
      </c>
      <c r="BX6" s="35">
        <f t="shared" si="8"/>
        <v>40.06</v>
      </c>
      <c r="BY6" s="35">
        <f t="shared" si="8"/>
        <v>41.25</v>
      </c>
      <c r="BZ6" s="35">
        <f t="shared" si="8"/>
        <v>40.75</v>
      </c>
      <c r="CA6" s="34" t="str">
        <f>IF(CA7="","",IF(CA7="-","【-】","【"&amp;SUBSTITUTE(TEXT(CA7,"#,##0.00"),"-","△")&amp;"】"))</f>
        <v>【59.51】</v>
      </c>
      <c r="CB6" s="35">
        <f>IF(CB7="",NA(),CB7)</f>
        <v>334.22</v>
      </c>
      <c r="CC6" s="35">
        <f t="shared" ref="CC6:CK6" si="9">IF(CC7="",NA(),CC7)</f>
        <v>308.72000000000003</v>
      </c>
      <c r="CD6" s="35">
        <f t="shared" si="9"/>
        <v>251.61</v>
      </c>
      <c r="CE6" s="35">
        <f t="shared" si="9"/>
        <v>272.11</v>
      </c>
      <c r="CF6" s="35">
        <f t="shared" si="9"/>
        <v>246.65</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71.599999999999994</v>
      </c>
      <c r="CN6" s="35">
        <f t="shared" ref="CN6:CV6" si="10">IF(CN7="",NA(),CN7)</f>
        <v>73.989999999999995</v>
      </c>
      <c r="CO6" s="35">
        <f t="shared" si="10"/>
        <v>72.790000000000006</v>
      </c>
      <c r="CP6" s="35">
        <f t="shared" si="10"/>
        <v>72.790000000000006</v>
      </c>
      <c r="CQ6" s="35">
        <f t="shared" si="10"/>
        <v>78.760000000000005</v>
      </c>
      <c r="CR6" s="35">
        <f t="shared" si="10"/>
        <v>44.69</v>
      </c>
      <c r="CS6" s="35">
        <f t="shared" si="10"/>
        <v>44.69</v>
      </c>
      <c r="CT6" s="35">
        <f t="shared" si="10"/>
        <v>42.84</v>
      </c>
      <c r="CU6" s="35">
        <f t="shared" si="10"/>
        <v>40.93</v>
      </c>
      <c r="CV6" s="35">
        <f t="shared" si="10"/>
        <v>43.38</v>
      </c>
      <c r="CW6" s="34" t="str">
        <f>IF(CW7="","",IF(CW7="-","【-】","【"&amp;SUBSTITUTE(TEXT(CW7,"#,##0.00"),"-","△")&amp;"】"))</f>
        <v>【52.23】</v>
      </c>
      <c r="CX6" s="35">
        <f>IF(CX7="",NA(),CX7)</f>
        <v>94.81</v>
      </c>
      <c r="CY6" s="35">
        <f t="shared" ref="CY6:DG6" si="11">IF(CY7="",NA(),CY7)</f>
        <v>94.99</v>
      </c>
      <c r="CZ6" s="35">
        <f t="shared" si="11"/>
        <v>80.73</v>
      </c>
      <c r="DA6" s="35">
        <f t="shared" si="11"/>
        <v>81.95</v>
      </c>
      <c r="DB6" s="35">
        <f t="shared" si="11"/>
        <v>81.59</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222151</v>
      </c>
      <c r="D7" s="37">
        <v>47</v>
      </c>
      <c r="E7" s="37">
        <v>17</v>
      </c>
      <c r="F7" s="37">
        <v>5</v>
      </c>
      <c r="G7" s="37">
        <v>0</v>
      </c>
      <c r="H7" s="37" t="s">
        <v>97</v>
      </c>
      <c r="I7" s="37" t="s">
        <v>98</v>
      </c>
      <c r="J7" s="37" t="s">
        <v>99</v>
      </c>
      <c r="K7" s="37" t="s">
        <v>100</v>
      </c>
      <c r="L7" s="37" t="s">
        <v>101</v>
      </c>
      <c r="M7" s="37" t="s">
        <v>102</v>
      </c>
      <c r="N7" s="38" t="s">
        <v>103</v>
      </c>
      <c r="O7" s="38" t="s">
        <v>104</v>
      </c>
      <c r="P7" s="38">
        <v>1.34</v>
      </c>
      <c r="Q7" s="38">
        <v>85.84</v>
      </c>
      <c r="R7" s="38">
        <v>2160</v>
      </c>
      <c r="S7" s="38">
        <v>88856</v>
      </c>
      <c r="T7" s="38">
        <v>194.9</v>
      </c>
      <c r="U7" s="38">
        <v>455.91</v>
      </c>
      <c r="V7" s="38">
        <v>1179</v>
      </c>
      <c r="W7" s="38">
        <v>0.3</v>
      </c>
      <c r="X7" s="38">
        <v>3930</v>
      </c>
      <c r="Y7" s="38">
        <v>74.760000000000005</v>
      </c>
      <c r="Z7" s="38">
        <v>79.319999999999993</v>
      </c>
      <c r="AA7" s="38">
        <v>77.58</v>
      </c>
      <c r="AB7" s="38">
        <v>75.38</v>
      </c>
      <c r="AC7" s="38">
        <v>76.31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749.3</v>
      </c>
      <c r="BG7" s="38">
        <v>678.01</v>
      </c>
      <c r="BH7" s="38">
        <v>0</v>
      </c>
      <c r="BI7" s="38">
        <v>1625.26</v>
      </c>
      <c r="BJ7" s="38">
        <v>0</v>
      </c>
      <c r="BK7" s="38">
        <v>1161.05</v>
      </c>
      <c r="BL7" s="38">
        <v>979.89</v>
      </c>
      <c r="BM7" s="38">
        <v>1051.43</v>
      </c>
      <c r="BN7" s="38">
        <v>982.29</v>
      </c>
      <c r="BO7" s="38">
        <v>713.28</v>
      </c>
      <c r="BP7" s="38">
        <v>747.76</v>
      </c>
      <c r="BQ7" s="38">
        <v>34.340000000000003</v>
      </c>
      <c r="BR7" s="38">
        <v>37.380000000000003</v>
      </c>
      <c r="BS7" s="38">
        <v>46.11</v>
      </c>
      <c r="BT7" s="38">
        <v>41.92</v>
      </c>
      <c r="BU7" s="38">
        <v>39.340000000000003</v>
      </c>
      <c r="BV7" s="38">
        <v>41.08</v>
      </c>
      <c r="BW7" s="38">
        <v>41.34</v>
      </c>
      <c r="BX7" s="38">
        <v>40.06</v>
      </c>
      <c r="BY7" s="38">
        <v>41.25</v>
      </c>
      <c r="BZ7" s="38">
        <v>40.75</v>
      </c>
      <c r="CA7" s="38">
        <v>59.51</v>
      </c>
      <c r="CB7" s="38">
        <v>334.22</v>
      </c>
      <c r="CC7" s="38">
        <v>308.72000000000003</v>
      </c>
      <c r="CD7" s="38">
        <v>251.61</v>
      </c>
      <c r="CE7" s="38">
        <v>272.11</v>
      </c>
      <c r="CF7" s="38">
        <v>246.65</v>
      </c>
      <c r="CG7" s="38">
        <v>378.08</v>
      </c>
      <c r="CH7" s="38">
        <v>357.49</v>
      </c>
      <c r="CI7" s="38">
        <v>355.22</v>
      </c>
      <c r="CJ7" s="38">
        <v>334.48</v>
      </c>
      <c r="CK7" s="38">
        <v>311.70999999999998</v>
      </c>
      <c r="CL7" s="38">
        <v>261.45999999999998</v>
      </c>
      <c r="CM7" s="38">
        <v>71.599999999999994</v>
      </c>
      <c r="CN7" s="38">
        <v>73.989999999999995</v>
      </c>
      <c r="CO7" s="38">
        <v>72.790000000000006</v>
      </c>
      <c r="CP7" s="38">
        <v>72.790000000000006</v>
      </c>
      <c r="CQ7" s="38">
        <v>78.760000000000005</v>
      </c>
      <c r="CR7" s="38">
        <v>44.69</v>
      </c>
      <c r="CS7" s="38">
        <v>44.69</v>
      </c>
      <c r="CT7" s="38">
        <v>42.84</v>
      </c>
      <c r="CU7" s="38">
        <v>40.93</v>
      </c>
      <c r="CV7" s="38">
        <v>43.38</v>
      </c>
      <c r="CW7" s="38">
        <v>52.23</v>
      </c>
      <c r="CX7" s="38">
        <v>94.81</v>
      </c>
      <c r="CY7" s="38">
        <v>94.99</v>
      </c>
      <c r="CZ7" s="38">
        <v>80.73</v>
      </c>
      <c r="DA7" s="38">
        <v>81.95</v>
      </c>
      <c r="DB7" s="38">
        <v>81.59</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GAdmin</cp:lastModifiedBy>
  <cp:lastPrinted>2020-02-12T23:57:16Z</cp:lastPrinted>
  <dcterms:created xsi:type="dcterms:W3CDTF">2019-12-05T05:20:19Z</dcterms:created>
  <dcterms:modified xsi:type="dcterms:W3CDTF">2020-02-13T01:40:52Z</dcterms:modified>
  <cp:category/>
</cp:coreProperties>
</file>