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81\Desktop\新しいフォルダー\"/>
    </mc:Choice>
  </mc:AlternateContent>
  <workbookProtection workbookAlgorithmName="SHA-512" workbookHashValue="zIlV9DzUjxPEdxEhxsbr/gIlWPQZquu4jDeTbi/GSffaMxYzIdX7lo7Iw08HRIF2OIooDMmlCpkKxw5anoDyAQ==" workbookSaltValue="ORSQzUrYN5e1tr2inyFy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<sst xmlns="http://schemas.openxmlformats.org/spreadsheetml/2006/main" count="228" uniqueCount="114">
  <si>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</si>
  <si>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</si>
  <si>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</si>
  <si>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</si>
  <si>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</si>
  <si>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</si>
  <si>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</si>
  <si>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</si>
  <si>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</si>
  <si>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</si>
  <si>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</si>
  <si>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</si>
  <si>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</si>
  <si>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</si>
  <si>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</si>
  <si>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</si>
  <si>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</si>
  <si>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</si>
  <si>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</si>
  <si>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</si>
  <si>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</si>
  <si>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</si>
  <si>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</si>
  <si>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</si>
  <si>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</si>
  <si>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</si>
  <si>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</si>
  <si>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</si>
  <si>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</si>
  <si>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</si>
  <si>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</si>
  <si>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</si>
  <si>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</si>
  <si>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</si>
  <si>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</si>
  <si>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</si>
  <si>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</si>
  <si>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</si>
  <si>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</si>
  <si>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</si>
  <si>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</si>
  <si>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</si>
  <si>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</si>
  <si>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</si>
  <si>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</si>
  <si>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</si>
  <si>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</si>
  <si>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</si>
  <si>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</si>
  <si>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</si>
  <si>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</si>
  <si>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</si>
  <si>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</si>
  <si>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</si>
  <si>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</si>
  <si>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</si>
  <si>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</si>
  <si>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</si>
  <si>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</si>
  <si>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</si>
  <si>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</si>
  <si>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</si>
  <si>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</si>
  <si>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</si>
  <si>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</si>
  <si>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</si>
  <si>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</si>
  <si>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</si>
  <si>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</si>
  <si>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</si>
  <si>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</si>
  <si>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</si>
  <si>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</si>
  <si>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</si>
  <si>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</si>
  <si>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</si>
  <si>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</si>
  <si>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</si>
  <si>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</si>
  <si>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</si>
  <si>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</si>
  <si>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</si>
  <si>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</si>
  <si>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</si>
  <si>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</si>
  <si>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</si>
  <si>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</si>
  <si>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</si>
  <si>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</si>
  <si>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</si>
  <si>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</si>
  <si>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</si>
  <si>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</si>
  <si>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</si>
  <si>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</si>
  <si>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</si>
  <si>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</si>
  <si>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</si>
  <si>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</si>
  <si>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</si>
  <si>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</si>
  <si>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</si>
  <si>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</si>
  <si>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</si>
  <si>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</si>
  <si>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</si>
  <si>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</si>
  <si>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</si>
  <si>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</si>
  <si>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</si>
  <si>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</si>
  <si>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【過去の数値について】
・①④⑤⑥について
　一般会計繰入金の基準の計算方法の見直しに伴い、平成27年度から平成28年度にかけて数値が改善された。
・⑧について
　１世帯あたりの人口を実態に合わせる等の見直しを行ったことにより、平成28年度から平成29年度にかけて数値が下がっている。
【平成30年度決算状況】
　対象の指標のうち、①が100％に満たないことや類似企業平均等との比較で④⑤⑥の数値が悪いことの主な要因としては、昭和63年度の事業開始当初より借り入れている企業債の元利償還金額がピークを迎えていることが挙げられる。
　将来的には、整備の進捗により使用者が増加すること、企業債償還のピーク過ぎること等の理由により、数値の改善が期待できるが、現状では不足分に関して一般会計からの繰入れを前提に経営がなされている。
　なお、⑤が前年度よりも大きく悪化しているのは、平成31年4月からの企業会計移行に伴う打切り決算のため、一部の使用料収入が反映されていないためである。
</t>
    <rPh sb="1" eb="3">
      <t>カコ</t>
    </rPh>
    <rPh sb="4" eb="6">
      <t>スウチ</t>
    </rPh>
    <rPh sb="23" eb="25">
      <t>イッパン</t>
    </rPh>
    <rPh sb="25" eb="27">
      <t>カイケイ</t>
    </rPh>
    <rPh sb="27" eb="29">
      <t>クリイレ</t>
    </rPh>
    <rPh sb="29" eb="30">
      <t>キン</t>
    </rPh>
    <rPh sb="31" eb="33">
      <t>キジュン</t>
    </rPh>
    <rPh sb="34" eb="36">
      <t>ケイサン</t>
    </rPh>
    <rPh sb="36" eb="38">
      <t>ホウホウ</t>
    </rPh>
    <rPh sb="39" eb="41">
      <t>ミナオ</t>
    </rPh>
    <rPh sb="43" eb="44">
      <t>トモナ</t>
    </rPh>
    <rPh sb="46" eb="48">
      <t>ヘイセイ</t>
    </rPh>
    <rPh sb="50" eb="52">
      <t>ネンド</t>
    </rPh>
    <rPh sb="54" eb="56">
      <t>ヘイセイ</t>
    </rPh>
    <rPh sb="58" eb="60">
      <t>ネンド</t>
    </rPh>
    <rPh sb="64" eb="66">
      <t>スウチ</t>
    </rPh>
    <rPh sb="67" eb="69">
      <t>カイゼン</t>
    </rPh>
    <rPh sb="84" eb="86">
      <t>セタイ</t>
    </rPh>
    <rPh sb="90" eb="92">
      <t>ジンコウ</t>
    </rPh>
    <rPh sb="93" eb="95">
      <t>ジッタイ</t>
    </rPh>
    <rPh sb="96" eb="97">
      <t>ア</t>
    </rPh>
    <rPh sb="100" eb="101">
      <t>トウ</t>
    </rPh>
    <rPh sb="102" eb="104">
      <t>ミナオ</t>
    </rPh>
    <rPh sb="106" eb="107">
      <t>オコナ</t>
    </rPh>
    <rPh sb="115" eb="117">
      <t>ヘイセイ</t>
    </rPh>
    <rPh sb="119" eb="121">
      <t>ネンド</t>
    </rPh>
    <rPh sb="123" eb="125">
      <t>ヘイセイ</t>
    </rPh>
    <rPh sb="127" eb="129">
      <t>ネンド</t>
    </rPh>
    <rPh sb="133" eb="135">
      <t>スウチ</t>
    </rPh>
    <rPh sb="136" eb="137">
      <t>サ</t>
    </rPh>
    <rPh sb="146" eb="148">
      <t>ヘイセイ</t>
    </rPh>
    <rPh sb="150" eb="151">
      <t>ネン</t>
    </rPh>
    <rPh sb="151" eb="152">
      <t>ド</t>
    </rPh>
    <rPh sb="152" eb="154">
      <t>ケッサン</t>
    </rPh>
    <rPh sb="154" eb="156">
      <t>ジョウキョウ</t>
    </rPh>
    <rPh sb="159" eb="161">
      <t>タイショウ</t>
    </rPh>
    <rPh sb="162" eb="164">
      <t>シヒョウ</t>
    </rPh>
    <rPh sb="175" eb="176">
      <t>ミ</t>
    </rPh>
    <rPh sb="182" eb="184">
      <t>ルイジ</t>
    </rPh>
    <rPh sb="184" eb="186">
      <t>キギョウ</t>
    </rPh>
    <rPh sb="186" eb="188">
      <t>ヘイキン</t>
    </rPh>
    <rPh sb="188" eb="189">
      <t>トウ</t>
    </rPh>
    <rPh sb="191" eb="193">
      <t>ヒカク</t>
    </rPh>
    <rPh sb="198" eb="200">
      <t>スウチ</t>
    </rPh>
    <rPh sb="201" eb="202">
      <t>ワル</t>
    </rPh>
    <rPh sb="206" eb="207">
      <t>シュ</t>
    </rPh>
    <rPh sb="208" eb="210">
      <t>ヨウイン</t>
    </rPh>
    <rPh sb="215" eb="217">
      <t>ショウワ</t>
    </rPh>
    <rPh sb="260" eb="261">
      <t>ア</t>
    </rPh>
    <rPh sb="268" eb="271">
      <t>ショウライテキ</t>
    </rPh>
    <rPh sb="296" eb="298">
      <t>ショウカン</t>
    </rPh>
    <rPh sb="321" eb="323">
      <t>キタイ</t>
    </rPh>
    <rPh sb="328" eb="330">
      <t>ゲンジョウ</t>
    </rPh>
    <rPh sb="332" eb="335">
      <t>フソクブン</t>
    </rPh>
    <rPh sb="336" eb="337">
      <t>カン</t>
    </rPh>
    <rPh sb="339" eb="341">
      <t>イッパン</t>
    </rPh>
    <rPh sb="341" eb="343">
      <t>カイケイ</t>
    </rPh>
    <rPh sb="346" eb="348">
      <t>クリイ</t>
    </rPh>
    <rPh sb="350" eb="352">
      <t>ゼンテイ</t>
    </rPh>
    <rPh sb="353" eb="355">
      <t>ケイエイ</t>
    </rPh>
    <rPh sb="371" eb="374">
      <t>ゼンネンド</t>
    </rPh>
    <rPh sb="377" eb="378">
      <t>オオ</t>
    </rPh>
    <rPh sb="380" eb="382">
      <t>アッカ</t>
    </rPh>
    <rPh sb="389" eb="391">
      <t>ヘイセイ</t>
    </rPh>
    <rPh sb="393" eb="394">
      <t>ネン</t>
    </rPh>
    <rPh sb="395" eb="396">
      <t>ガツ</t>
    </rPh>
    <rPh sb="399" eb="401">
      <t>キギョウ</t>
    </rPh>
    <rPh sb="401" eb="403">
      <t>カイケイ</t>
    </rPh>
    <rPh sb="403" eb="405">
      <t>イコウ</t>
    </rPh>
    <rPh sb="406" eb="407">
      <t>トモナ</t>
    </rPh>
    <rPh sb="408" eb="410">
      <t>ウチキ</t>
    </rPh>
    <rPh sb="411" eb="413">
      <t>ケッサン</t>
    </rPh>
    <rPh sb="417" eb="419">
      <t>イチブ</t>
    </rPh>
    <rPh sb="420" eb="423">
      <t>シヨウリョウ</t>
    </rPh>
    <rPh sb="423" eb="425">
      <t>シュウニュウ</t>
    </rPh>
    <rPh sb="426" eb="428">
      <t>ハンエイ</t>
    </rPh>
    <phoneticPr fontId="4"/>
  </si>
  <si>
    <t>　管渠は、ストックマネジメント計画に基づき点検・調査を進めているが、取得からの年数が最大でも30年程度であるため、大規模な修繕・改築等が必要な状況とは言えない。ただし、耐用年数が短いマンホール蓋に関しては、今後、計画的に更新を行う予定である。
　終末処理場についても、長寿命化計画に基づく改築から、点検・調査計画も含めたストックマネジメント計画へと移行することで、より計画的な管理を目指している。</t>
    <rPh sb="1" eb="3">
      <t>クダキョ</t>
    </rPh>
    <rPh sb="15" eb="17">
      <t>ケイカク</t>
    </rPh>
    <rPh sb="18" eb="19">
      <t>モト</t>
    </rPh>
    <rPh sb="21" eb="23">
      <t>テンケン</t>
    </rPh>
    <rPh sb="24" eb="26">
      <t>チョウサ</t>
    </rPh>
    <rPh sb="27" eb="28">
      <t>スス</t>
    </rPh>
    <rPh sb="34" eb="36">
      <t>シュトク</t>
    </rPh>
    <rPh sb="39" eb="41">
      <t>ネンスウ</t>
    </rPh>
    <rPh sb="42" eb="44">
      <t>サイダイ</t>
    </rPh>
    <rPh sb="48" eb="49">
      <t>ネン</t>
    </rPh>
    <rPh sb="49" eb="51">
      <t>テイド</t>
    </rPh>
    <rPh sb="57" eb="60">
      <t>ダイキボ</t>
    </rPh>
    <rPh sb="61" eb="63">
      <t>シュウゼン</t>
    </rPh>
    <rPh sb="64" eb="66">
      <t>カイチク</t>
    </rPh>
    <rPh sb="66" eb="67">
      <t>トウ</t>
    </rPh>
    <rPh sb="68" eb="70">
      <t>ヒツヨウ</t>
    </rPh>
    <rPh sb="71" eb="73">
      <t>ジョウキョウ</t>
    </rPh>
    <rPh sb="75" eb="76">
      <t>イ</t>
    </rPh>
    <rPh sb="84" eb="86">
      <t>タイヨウ</t>
    </rPh>
    <rPh sb="86" eb="88">
      <t>ネンスウ</t>
    </rPh>
    <rPh sb="89" eb="90">
      <t>ミジカ</t>
    </rPh>
    <rPh sb="96" eb="97">
      <t>フタ</t>
    </rPh>
    <rPh sb="98" eb="99">
      <t>カン</t>
    </rPh>
    <rPh sb="103" eb="105">
      <t>コンゴ</t>
    </rPh>
    <rPh sb="123" eb="125">
      <t>シュウマツ</t>
    </rPh>
    <rPh sb="125" eb="128">
      <t>ショリジョウ</t>
    </rPh>
    <rPh sb="134" eb="135">
      <t>チョウ</t>
    </rPh>
    <rPh sb="135" eb="138">
      <t>ジュミョウカ</t>
    </rPh>
    <rPh sb="138" eb="140">
      <t>ケイカク</t>
    </rPh>
    <rPh sb="141" eb="142">
      <t>モト</t>
    </rPh>
    <rPh sb="144" eb="146">
      <t>カイチク</t>
    </rPh>
    <rPh sb="149" eb="151">
      <t>テンケン</t>
    </rPh>
    <rPh sb="152" eb="154">
      <t>チョウサ</t>
    </rPh>
    <rPh sb="154" eb="156">
      <t>ケイカク</t>
    </rPh>
    <rPh sb="157" eb="158">
      <t>フク</t>
    </rPh>
    <rPh sb="170" eb="172">
      <t>ケイカク</t>
    </rPh>
    <rPh sb="174" eb="176">
      <t>イコウ</t>
    </rPh>
    <rPh sb="184" eb="187">
      <t>ケイカクテキ</t>
    </rPh>
    <rPh sb="188" eb="190">
      <t>カンリ</t>
    </rPh>
    <rPh sb="191" eb="193">
      <t>メザ</t>
    </rPh>
    <phoneticPr fontId="4"/>
  </si>
  <si>
    <t>　令和元年度に使用料の改定を行い、併せて企業会計へ移行した。また、投資面に関しても、終末処理場のストックマネジメント計画策定が完了する見込みである。
　以上の結果を踏まえ、今後、改めて中期的な経営計画を検討する予定である。</t>
    <rPh sb="1" eb="3">
      <t>レイワ</t>
    </rPh>
    <rPh sb="3" eb="5">
      <t>ガンネン</t>
    </rPh>
    <rPh sb="5" eb="6">
      <t>ド</t>
    </rPh>
    <rPh sb="7" eb="10">
      <t>シヨウリョウ</t>
    </rPh>
    <rPh sb="11" eb="13">
      <t>カイテイ</t>
    </rPh>
    <rPh sb="14" eb="15">
      <t>オコナ</t>
    </rPh>
    <rPh sb="17" eb="18">
      <t>アワ</t>
    </rPh>
    <rPh sb="20" eb="22">
      <t>キギョウ</t>
    </rPh>
    <rPh sb="22" eb="24">
      <t>カイケイ</t>
    </rPh>
    <rPh sb="25" eb="27">
      <t>イコウ</t>
    </rPh>
    <rPh sb="33" eb="35">
      <t>トウシ</t>
    </rPh>
    <rPh sb="35" eb="36">
      <t>メン</t>
    </rPh>
    <rPh sb="37" eb="38">
      <t>カン</t>
    </rPh>
    <rPh sb="42" eb="44">
      <t>シュウマツ</t>
    </rPh>
    <rPh sb="44" eb="47">
      <t>ショリジョウ</t>
    </rPh>
    <rPh sb="58" eb="60">
      <t>ケイカク</t>
    </rPh>
    <rPh sb="60" eb="62">
      <t>サクテイ</t>
    </rPh>
    <rPh sb="63" eb="65">
      <t>カンリョウ</t>
    </rPh>
    <rPh sb="67" eb="69">
      <t>ミコ</t>
    </rPh>
    <rPh sb="76" eb="78">
      <t>イジョウ</t>
    </rPh>
    <rPh sb="79" eb="81">
      <t>ケッカ</t>
    </rPh>
    <rPh sb="82" eb="83">
      <t>フ</t>
    </rPh>
    <rPh sb="86" eb="88">
      <t>コンゴ</t>
    </rPh>
    <rPh sb="89" eb="90">
      <t>アラタ</t>
    </rPh>
    <rPh sb="92" eb="95">
      <t>チュウキテキ</t>
    </rPh>
    <rPh sb="96" eb="98">
      <t>ケイエイ</t>
    </rPh>
    <rPh sb="98" eb="100">
      <t>ケイカク</t>
    </rPh>
    <rPh sb="101" eb="103">
      <t>ケントウ</t>
    </rPh>
    <rPh sb="105" eb="1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</si>
</sst>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C9-46A1-A15E-534168A4FF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E7C9-46A1-A15E-534168A4FF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62.73</c:v>
                </c:pt>
                <c:pt idx="1">
                  <c:v>63.58</c:v>
                </c:pt>
                <c:pt idx="2">
                  <c:v>65.849999999999994</c:v>
                </c:pt>
                <c:pt idx="3">
                  <c:v>66.150000000000006</c:v>
                </c:pt>
                <c:pt idx="4">
                  <c:v>67.290000000000006</c:v>
                </c:pt>
              </c:numCache>
            </c:numRef>
          </c:val>
          <c:extLst>
            <c:ext xmlns:c16="http://schemas.microsoft.com/office/drawing/2014/chart" uri="{C3380CC4-5D6E-409C-BE32-E72D297353CC}">
              <c16:uniqueId val="{00000000-A377-4181-8C8C-7DE3D892A2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A377-4181-8C8C-7DE3D892A2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89.59</c:v>
                </c:pt>
                <c:pt idx="1">
                  <c:v>93.01</c:v>
                </c:pt>
                <c:pt idx="2">
                  <c:v>94.04</c:v>
                </c:pt>
                <c:pt idx="3">
                  <c:v>89.77</c:v>
                </c:pt>
                <c:pt idx="4">
                  <c:v>90.23</c:v>
                </c:pt>
              </c:numCache>
            </c:numRef>
          </c:val>
          <c:extLst>
            <c:ext xmlns:c16="http://schemas.microsoft.com/office/drawing/2014/chart" uri="{C3380CC4-5D6E-409C-BE32-E72D297353CC}">
              <c16:uniqueId val="{00000000-7653-473F-95F2-2EB5C12573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7653-473F-95F2-2EB5C12573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55.65</c:v>
                </c:pt>
                <c:pt idx="1">
                  <c:v>59.24</c:v>
                </c:pt>
                <c:pt idx="2">
                  <c:v>77.959999999999994</c:v>
                </c:pt>
                <c:pt idx="3">
                  <c:v>80.83</c:v>
                </c:pt>
                <c:pt idx="4">
                  <c:v>77.900000000000006</c:v>
                </c:pt>
              </c:numCache>
            </c:numRef>
          </c:val>
          <c:extLst>
            <c:ext xmlns:c16="http://schemas.microsoft.com/office/drawing/2014/chart" uri="{C3380CC4-5D6E-409C-BE32-E72D297353CC}">
              <c16:uniqueId val="{00000000-F881-40AF-93B1-301A5D7BFF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1-40AF-93B1-301A5D7BFF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C-4435-B41C-D9D6A0E008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C-4435-B41C-D9D6A0E008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8-491D-A00F-540D4AAD2C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8-491D-A00F-540D4AAD2C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19-4869-9E2F-8FEF45FAB6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19-4869-9E2F-8FEF45FAB6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8-493F-80BA-8F0C90D493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8-493F-80BA-8F0C90D493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1764.68</c:v>
                </c:pt>
                <c:pt idx="1">
                  <c:v>1648.6</c:v>
                </c:pt>
                <c:pt idx="2">
                  <c:v>847.77</c:v>
                </c:pt>
                <c:pt idx="3">
                  <c:v>821.74</c:v>
                </c:pt>
                <c:pt idx="4">
                  <c:v>1159.8</c:v>
                </c:pt>
              </c:numCache>
            </c:numRef>
          </c:val>
          <c:extLst>
            <c:ext xmlns:c16="http://schemas.microsoft.com/office/drawing/2014/chart" uri="{C3380CC4-5D6E-409C-BE32-E72D297353CC}">
              <c16:uniqueId val="{00000000-3D95-4747-8D2D-B25BB36CAC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3D95-4747-8D2D-B25BB36CAC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38.89</c:v>
                </c:pt>
                <c:pt idx="1">
                  <c:v>42.03</c:v>
                </c:pt>
                <c:pt idx="2">
                  <c:v>61.96</c:v>
                </c:pt>
                <c:pt idx="3">
                  <c:v>63.25</c:v>
                </c:pt>
                <c:pt idx="4">
                  <c:v>49.59</c:v>
                </c:pt>
              </c:numCache>
            </c:numRef>
          </c:val>
          <c:extLst>
            <c:ext xmlns:c16="http://schemas.microsoft.com/office/drawing/2014/chart" uri="{C3380CC4-5D6E-409C-BE32-E72D297353CC}">
              <c16:uniqueId val="{00000000-413A-442C-84E7-EA01CFD6C1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413A-442C-84E7-EA01CFD6C1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328.49</c:v>
                </c:pt>
                <c:pt idx="1">
                  <c:v>305.22000000000003</c:v>
                </c:pt>
                <c:pt idx="2">
                  <c:v>207.27</c:v>
                </c:pt>
                <c:pt idx="3">
                  <c:v>202.27</c:v>
                </c:pt>
                <c:pt idx="4">
                  <c:v>218.28</c:v>
                </c:pt>
              </c:numCache>
            </c:numRef>
          </c:val>
          <c:extLst>
            <c:ext xmlns:c16="http://schemas.microsoft.com/office/drawing/2014/chart" uri="{C3380CC4-5D6E-409C-BE32-E72D297353CC}">
              <c16:uniqueId val="{00000000-866C-4CD7-8FBC-CB18F0E4F8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866C-4CD7-8FBC-CB18F0E4F8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御殿場市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88856</v>
      </c>
      <c r="AM8" s="50"/>
      <c r="AN8" s="50"/>
      <c r="AO8" s="50"/>
      <c r="AP8" s="50"/>
      <c r="AQ8" s="50"/>
      <c r="AR8" s="50"/>
      <c r="AS8" s="50"/>
      <c r="AT8" s="45">
        <f>データ!T6</f>
        <v>194.9</v>
      </c>
      <c r="AU8" s="45"/>
      <c r="AV8" s="45"/>
      <c r="AW8" s="45"/>
      <c r="AX8" s="45"/>
      <c r="AY8" s="45"/>
      <c r="AZ8" s="45"/>
      <c r="BA8" s="45"/>
      <c r="BB8" s="45">
        <f>データ!U6</f>
        <v>455.91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36.93</v>
      </c>
      <c r="Q10" s="45"/>
      <c r="R10" s="45"/>
      <c r="S10" s="45"/>
      <c r="T10" s="45"/>
      <c r="U10" s="45"/>
      <c r="V10" s="45"/>
      <c r="W10" s="45">
        <f>データ!Q6</f>
        <v>85.2</v>
      </c>
      <c r="X10" s="45"/>
      <c r="Y10" s="45"/>
      <c r="Z10" s="45"/>
      <c r="AA10" s="45"/>
      <c r="AB10" s="45"/>
      <c r="AC10" s="45"/>
      <c r="AD10" s="50">
        <f>データ!R6</f>
        <v>2160</v>
      </c>
      <c r="AE10" s="50"/>
      <c r="AF10" s="50"/>
      <c r="AG10" s="50"/>
      <c r="AH10" s="50"/>
      <c r="AI10" s="50"/>
      <c r="AJ10" s="50"/>
      <c r="AK10" s="2"/>
      <c r="AL10" s="50">
        <f>データ!V6</f>
        <v>32589</v>
      </c>
      <c r="AM10" s="50"/>
      <c r="AN10" s="50"/>
      <c r="AO10" s="50"/>
      <c r="AP10" s="50"/>
      <c r="AQ10" s="50"/>
      <c r="AR10" s="50"/>
      <c r="AS10" s="50"/>
      <c r="AT10" s="45">
        <f>データ!W6</f>
        <v>6.14</v>
      </c>
      <c r="AU10" s="45"/>
      <c r="AV10" s="45"/>
      <c r="AW10" s="45"/>
      <c r="AX10" s="45"/>
      <c r="AY10" s="45"/>
      <c r="AZ10" s="45"/>
      <c r="BA10" s="45"/>
      <c r="BB10" s="45">
        <f>データ!X6</f>
        <v>5307.65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8HZXlg27L1kv2B25832cS1ACsB/uBn0LKB+WYiqjG5ERcwCai8XxDS7sPXrAds0x6U37URTtJnOKDRjNT2MGyA==" saltValue="u1yAMjE8RfoR7W2lrSFR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222151</v>
      </c>
      <c r="D6" s="33">
        <f t="shared" si="3"/>
        <v>47</v>
      </c>
      <c r="E6" s="33">
        <f t="shared" si="3"/>
        <v>17</v>
      </c>
      <c r="F6" s="33">
        <f t="shared" si="3"/>
        <v>1</v>
      </c>
      <c r="G6" s="33">
        <f t="shared" si="3"/>
        <v>0</v>
      </c>
      <c r="H6" s="33" t="str">
        <f t="shared" si="3"/>
        <v>静岡県　御殿場市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36.93</v>
      </c>
      <c r="Q6" s="34">
        <f t="shared" si="3"/>
        <v>85.2</v>
      </c>
      <c r="R6" s="34">
        <f t="shared" si="3"/>
        <v>2160</v>
      </c>
      <c r="S6" s="34">
        <f t="shared" si="3"/>
        <v>88856</v>
      </c>
      <c r="T6" s="34">
        <f t="shared" si="3"/>
        <v>194.9</v>
      </c>
      <c r="U6" s="34">
        <f t="shared" si="3"/>
        <v>455.91</v>
      </c>
      <c r="V6" s="34">
        <f t="shared" si="3"/>
        <v>32589</v>
      </c>
      <c r="W6" s="34">
        <f t="shared" si="3"/>
        <v>6.14</v>
      </c>
      <c r="X6" s="34">
        <f t="shared" si="3"/>
        <v>5307.65</v>
      </c>
      <c r="Y6" s="35">
        <f>IF(Y7="",NA(),Y7)</f>
        <v>55.65</v>
      </c>
      <c r="Z6" s="35">
        <f t="shared" ref="Z6:AH6" si="4">IF(Z7="",NA(),Z7)</f>
        <v>59.24</v>
      </c>
      <c r="AA6" s="35">
        <f t="shared" si="4"/>
        <v>77.959999999999994</v>
      </c>
      <c r="AB6" s="35">
        <f t="shared" si="4"/>
        <v>80.83</v>
      </c>
      <c r="AC6" s="35">
        <f t="shared" si="4"/>
        <v>77.900000000000006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1764.68</v>
      </c>
      <c r="BG6" s="35">
        <f t="shared" ref="BG6:BO6" si="7">IF(BG7="",NA(),BG7)</f>
        <v>1648.6</v>
      </c>
      <c r="BH6" s="35">
        <f t="shared" si="7"/>
        <v>847.77</v>
      </c>
      <c r="BI6" s="35">
        <f t="shared" si="7"/>
        <v>821.74</v>
      </c>
      <c r="BJ6" s="35">
        <f t="shared" si="7"/>
        <v>1159.8</v>
      </c>
      <c r="BK6" s="35">
        <f t="shared" si="7"/>
        <v>1117.27</v>
      </c>
      <c r="BL6" s="35">
        <f t="shared" si="7"/>
        <v>1051.49</v>
      </c>
      <c r="BM6" s="35">
        <f t="shared" si="7"/>
        <v>991.69</v>
      </c>
      <c r="BN6" s="35">
        <f t="shared" si="7"/>
        <v>986.82</v>
      </c>
      <c r="BO6" s="35">
        <f t="shared" si="7"/>
        <v>1023.34</v>
      </c>
      <c r="BP6" s="34" t="str">
        <f>IF(BP7="","",IF(BP7="-","【-】","【"&amp;SUBSTITUTE(TEXT(BP7,"#,##0.00"),"-","△")&amp;"】"))</f>
        <v>【682.78】</v>
      </c>
      <c r="BQ6" s="35">
        <f>IF(BQ7="",NA(),BQ7)</f>
        <v>38.89</v>
      </c>
      <c r="BR6" s="35">
        <f t="shared" ref="BR6:BZ6" si="8">IF(BR7="",NA(),BR7)</f>
        <v>42.03</v>
      </c>
      <c r="BS6" s="35">
        <f t="shared" si="8"/>
        <v>61.96</v>
      </c>
      <c r="BT6" s="35">
        <f t="shared" si="8"/>
        <v>63.25</v>
      </c>
      <c r="BU6" s="35">
        <f t="shared" si="8"/>
        <v>49.59</v>
      </c>
      <c r="BV6" s="35">
        <f t="shared" si="8"/>
        <v>76.33</v>
      </c>
      <c r="BW6" s="35">
        <f t="shared" si="8"/>
        <v>80.11</v>
      </c>
      <c r="BX6" s="35">
        <f t="shared" si="8"/>
        <v>84.53</v>
      </c>
      <c r="BY6" s="35">
        <f t="shared" si="8"/>
        <v>84.02</v>
      </c>
      <c r="BZ6" s="35">
        <f t="shared" si="8"/>
        <v>82.26</v>
      </c>
      <c r="CA6" s="34" t="str">
        <f>IF(CA7="","",IF(CA7="-","【-】","【"&amp;SUBSTITUTE(TEXT(CA7,"#,##0.00"),"-","△")&amp;"】"))</f>
        <v>【100.91】</v>
      </c>
      <c r="CB6" s="35">
        <f>IF(CB7="",NA(),CB7)</f>
        <v>328.49</v>
      </c>
      <c r="CC6" s="35">
        <f t="shared" ref="CC6:CK6" si="9">IF(CC7="",NA(),CC7)</f>
        <v>305.22000000000003</v>
      </c>
      <c r="CD6" s="35">
        <f t="shared" si="9"/>
        <v>207.27</v>
      </c>
      <c r="CE6" s="35">
        <f t="shared" si="9"/>
        <v>202.27</v>
      </c>
      <c r="CF6" s="35">
        <f t="shared" si="9"/>
        <v>218.28</v>
      </c>
      <c r="CG6" s="35">
        <f t="shared" si="9"/>
        <v>164.13</v>
      </c>
      <c r="CH6" s="35">
        <f t="shared" si="9"/>
        <v>162.66</v>
      </c>
      <c r="CI6" s="35">
        <f t="shared" si="9"/>
        <v>154.69999999999999</v>
      </c>
      <c r="CJ6" s="35">
        <f t="shared" si="9"/>
        <v>154.83000000000001</v>
      </c>
      <c r="CK6" s="35">
        <f t="shared" si="9"/>
        <v>154.25</v>
      </c>
      <c r="CL6" s="34" t="str">
        <f>IF(CL7="","",IF(CL7="-","【-】","【"&amp;SUBSTITUTE(TEXT(CL7,"#,##0.00"),"-","△")&amp;"】"))</f>
        <v>【136.86】</v>
      </c>
      <c r="CM6" s="35">
        <f>IF(CM7="",NA(),CM7)</f>
        <v>62.73</v>
      </c>
      <c r="CN6" s="35">
        <f t="shared" ref="CN6:CV6" si="10">IF(CN7="",NA(),CN7)</f>
        <v>63.58</v>
      </c>
      <c r="CO6" s="35">
        <f t="shared" si="10"/>
        <v>65.849999999999994</v>
      </c>
      <c r="CP6" s="35">
        <f t="shared" si="10"/>
        <v>66.150000000000006</v>
      </c>
      <c r="CQ6" s="35">
        <f t="shared" si="10"/>
        <v>67.290000000000006</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89.59</v>
      </c>
      <c r="CY6" s="35">
        <f t="shared" ref="CY6:DG6" si="11">IF(CY7="",NA(),CY7)</f>
        <v>93.01</v>
      </c>
      <c r="CZ6" s="35">
        <f t="shared" si="11"/>
        <v>94.04</v>
      </c>
      <c r="DA6" s="35">
        <f t="shared" si="11"/>
        <v>89.77</v>
      </c>
      <c r="DB6" s="35">
        <f t="shared" si="11"/>
        <v>90.23</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222151</v>
      </c>
      <c r="D7" s="37">
        <v>47</v>
      </c>
      <c r="E7" s="37">
        <v>17</v>
      </c>
      <c r="F7" s="37">
        <v>1</v>
      </c>
      <c r="G7" s="37">
        <v>0</v>
      </c>
      <c r="H7" s="37" t="s">
        <v>98</v>
      </c>
      <c r="I7" s="37" t="s">
        <v>99</v>
      </c>
      <c r="J7" s="37" t="s">
        <v>100</v>
      </c>
      <c r="K7" s="37" t="s">
        <v>101</v>
      </c>
      <c r="L7" s="37" t="s">
        <v>102</v>
      </c>
      <c r="M7" s="37" t="s">
        <v>103</v>
      </c>
      <c r="N7" s="38" t="s">
        <v>104</v>
      </c>
      <c r="O7" s="38" t="s">
        <v>105</v>
      </c>
      <c r="P7" s="38">
        <v>36.93</v>
      </c>
      <c r="Q7" s="38">
        <v>85.2</v>
      </c>
      <c r="R7" s="38">
        <v>2160</v>
      </c>
      <c r="S7" s="38">
        <v>88856</v>
      </c>
      <c r="T7" s="38">
        <v>194.9</v>
      </c>
      <c r="U7" s="38">
        <v>455.91</v>
      </c>
      <c r="V7" s="38">
        <v>32589</v>
      </c>
      <c r="W7" s="38">
        <v>6.14</v>
      </c>
      <c r="X7" s="38">
        <v>5307.65</v>
      </c>
      <c r="Y7" s="38">
        <v>55.65</v>
      </c>
      <c r="Z7" s="38">
        <v>59.24</v>
      </c>
      <c r="AA7" s="38">
        <v>77.959999999999994</v>
      </c>
      <c r="AB7" s="38">
        <v>80.83</v>
      </c>
      <c r="AC7" s="38">
        <v>77.900000000000006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1764.68</v>
      </c>
      <c r="BG7" s="38">
        <v>1648.6</v>
      </c>
      <c r="BH7" s="38">
        <v>847.77</v>
      </c>
      <c r="BI7" s="38">
        <v>821.74</v>
      </c>
      <c r="BJ7" s="38">
        <v>1159.8</v>
      </c>
      <c r="BK7" s="38">
        <v>1117.27</v>
      </c>
      <c r="BL7" s="38">
        <v>1051.49</v>
      </c>
      <c r="BM7" s="38">
        <v>991.69</v>
      </c>
      <c r="BN7" s="38">
        <v>986.82</v>
      </c>
      <c r="BO7" s="38">
        <v>1023.34</v>
      </c>
      <c r="BP7" s="38">
        <v>682.78</v>
      </c>
      <c r="BQ7" s="38">
        <v>38.89</v>
      </c>
      <c r="BR7" s="38">
        <v>42.03</v>
      </c>
      <c r="BS7" s="38">
        <v>61.96</v>
      </c>
      <c r="BT7" s="38">
        <v>63.25</v>
      </c>
      <c r="BU7" s="38">
        <v>49.59</v>
      </c>
      <c r="BV7" s="38">
        <v>76.33</v>
      </c>
      <c r="BW7" s="38">
        <v>80.11</v>
      </c>
      <c r="BX7" s="38">
        <v>84.53</v>
      </c>
      <c r="BY7" s="38">
        <v>84.02</v>
      </c>
      <c r="BZ7" s="38">
        <v>82.26</v>
      </c>
      <c r="CA7" s="38">
        <v>100.91</v>
      </c>
      <c r="CB7" s="38">
        <v>328.49</v>
      </c>
      <c r="CC7" s="38">
        <v>305.22000000000003</v>
      </c>
      <c r="CD7" s="38">
        <v>207.27</v>
      </c>
      <c r="CE7" s="38">
        <v>202.27</v>
      </c>
      <c r="CF7" s="38">
        <v>218.28</v>
      </c>
      <c r="CG7" s="38">
        <v>164.13</v>
      </c>
      <c r="CH7" s="38">
        <v>162.66</v>
      </c>
      <c r="CI7" s="38">
        <v>154.69999999999999</v>
      </c>
      <c r="CJ7" s="38">
        <v>154.83000000000001</v>
      </c>
      <c r="CK7" s="38">
        <v>154.25</v>
      </c>
      <c r="CL7" s="38">
        <v>136.86000000000001</v>
      </c>
      <c r="CM7" s="38">
        <v>62.73</v>
      </c>
      <c r="CN7" s="38">
        <v>63.58</v>
      </c>
      <c r="CO7" s="38">
        <v>65.849999999999994</v>
      </c>
      <c r="CP7" s="38">
        <v>66.150000000000006</v>
      </c>
      <c r="CQ7" s="38">
        <v>67.290000000000006</v>
      </c>
      <c r="CR7" s="38">
        <v>58.28</v>
      </c>
      <c r="CS7" s="38">
        <v>56.67</v>
      </c>
      <c r="CT7" s="38">
        <v>58.04</v>
      </c>
      <c r="CU7" s="38">
        <v>59.9</v>
      </c>
      <c r="CV7" s="38">
        <v>64.510000000000005</v>
      </c>
      <c r="CW7" s="38">
        <v>58.98</v>
      </c>
      <c r="CX7" s="38">
        <v>89.59</v>
      </c>
      <c r="CY7" s="38">
        <v>93.01</v>
      </c>
      <c r="CZ7" s="38">
        <v>94.04</v>
      </c>
      <c r="DA7" s="38">
        <v>89.77</v>
      </c>
      <c r="DB7" s="38">
        <v>90.23</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2020-02-12T23:56:52Z</cp:lastPrinted>
  <dcterms:created xsi:type="dcterms:W3CDTF">2019-12-05T05:05:02Z</dcterms:created>
  <dcterms:modified xsi:type="dcterms:W3CDTF">2020-02-12T23:56:53Z</dcterms:modified>
  <cp:category/>
</cp:coreProperties>
</file>