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4602\Desktop\経営比較分析\"/>
    </mc:Choice>
  </mc:AlternateContent>
  <workbookProtection workbookAlgorithmName="SHA-512" workbookHashValue="Hb23ZOnVxxEux3hlx2EfZjJwMIsgjcPI3az1xYu+Y8BLKakby94qQ8I3PKjfI+vxnSpKdqEq9tS6McZJqq3bdQ==" workbookSaltValue="gIVBwc7xl3fry3226wn5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<sst xmlns="http://schemas.openxmlformats.org/spreadsheetml/2006/main" count="229" uniqueCount="113">
  <si>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</si>
  <si>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</si>
  <si>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</si>
  <si>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</si>
  <si>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</si>
  <si>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</si>
  <si>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</si>
  <si>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</si>
  <si>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</si>
  <si>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</si>
  <si>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</si>
  <si>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</si>
  <si>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</si>
  <si>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</si>
  <si>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</si>
  <si>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</si>
  <si>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</si>
  <si>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</si>
  <si>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</si>
  <si>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</si>
  <si>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</si>
  <si>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</si>
  <si>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</si>
  <si>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</si>
  <si>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</si>
  <si>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</si>
  <si>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</si>
  <si>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</si>
  <si>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</si>
  <si>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</si>
  <si>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</si>
  <si>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</si>
  <si>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</si>
  <si>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</si>
  <si>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</si>
  <si>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</si>
  <si>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</si>
  <si>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</si>
  <si>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</si>
  <si>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</si>
  <si>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</si>
  <si>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</si>
  <si>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</si>
  <si>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</si>
  <si>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</si>
  <si>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</si>
  <si>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</si>
  <si>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</si>
  <si>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</si>
  <si>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</si>
  <si>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</si>
  <si>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</si>
  <si>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</si>
  <si>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</si>
  <si>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</si>
  <si>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</si>
  <si>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</si>
  <si>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</si>
  <si>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</si>
  <si>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</si>
  <si>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</si>
  <si>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</si>
  <si>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</si>
  <si>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</si>
  <si>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</si>
  <si>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</si>
  <si>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</si>
  <si>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</si>
  <si>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</si>
  <si>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</si>
  <si>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</si>
  <si>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</si>
  <si>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</si>
  <si>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</si>
  <si>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</si>
  <si>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</si>
  <si>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</si>
  <si>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</si>
  <si>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</si>
  <si>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</si>
  <si>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</si>
  <si>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</si>
  <si>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</si>
  <si>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</si>
  <si>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</si>
  <si>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</si>
  <si>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</si>
  <si>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</si>
  <si>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</si>
  <si>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</si>
  <si>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</si>
  <si>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</si>
  <si>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</si>
  <si>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</si>
  <si>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</si>
  <si>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</si>
  <si>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</si>
  <si>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</si>
  <si>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</si>
  <si>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</si>
  <si>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</si>
  <si>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</si>
  <si>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</si>
  <si>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</si>
  <si>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</si>
  <si>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</si>
  <si>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</si>
  <si>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</si>
  <si>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</si>
  <si>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</si>
  <si>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管渠の敷設から比較的年数が浅く、平成30年度は改善管渠箇所はなかった。</t>
    <phoneticPr fontId="4"/>
  </si>
  <si>
    <t>①については、事業開始後10年間の多額な建設費を地方債で賄ったため、その元利償還金が支出全体の５割以上を占めている。平成29年度より分流式下水道等に要する経費算定表に基づく計算方法に改めたことに伴い他会計繰入金が増となったため比率が大幅増となったが、平成30年度は前年度とほぼ同程度である。
④については、類似団体と比べ非常に低い状況であるが、事業規模自体が小さいため、各年度の公費負担額により影響を受けやすい状態である。
⑤については、平成29年度より分流式下水道等に要する経費算定表に基づく計算方法に改めたことに伴い、汚水処理費に充てる元利償還金が大幅に減ったため、経費回収率が上昇し、類似団体と同程度となっている。
⑥については、平成29年度より分流式下水道等に要する経費算定表に基づく計算方法に改めたことに伴い汚水処理費が大幅に減ったため、汚水処理原価が大きく下がっているが、全体として低下傾向にある。
⑦については、平成30年度より公共下水道に接続する特定環境保全公共下水道の現在処理能力を、公共下水道へ合算することとなったため、0％となっている。
⑧については、戸別訪問や工事前説明会等における接続推進活動の継続により、上昇を続けており、類似団体よりも高い数値となっている。</t>
    <rPh sb="113" eb="115">
      <t>ヒリツ</t>
    </rPh>
    <rPh sb="153" eb="155">
      <t>ルイジ</t>
    </rPh>
    <rPh sb="155" eb="157">
      <t>ダンタイ</t>
    </rPh>
    <rPh sb="158" eb="159">
      <t>クラ</t>
    </rPh>
    <rPh sb="160" eb="162">
      <t>ヒジョウ</t>
    </rPh>
    <rPh sb="163" eb="164">
      <t>ヒク</t>
    </rPh>
    <rPh sb="165" eb="167">
      <t>ジョウキョウ</t>
    </rPh>
    <rPh sb="172" eb="174">
      <t>ジギョウ</t>
    </rPh>
    <rPh sb="174" eb="176">
      <t>キボ</t>
    </rPh>
    <rPh sb="176" eb="178">
      <t>ジタイ</t>
    </rPh>
    <rPh sb="179" eb="180">
      <t>チイ</t>
    </rPh>
    <rPh sb="185" eb="188">
      <t>カクネンド</t>
    </rPh>
    <rPh sb="189" eb="191">
      <t>コウヒ</t>
    </rPh>
    <rPh sb="191" eb="193">
      <t>フタン</t>
    </rPh>
    <rPh sb="193" eb="194">
      <t>ガク</t>
    </rPh>
    <rPh sb="197" eb="199">
      <t>エイキョウ</t>
    </rPh>
    <rPh sb="200" eb="201">
      <t>ウ</t>
    </rPh>
    <rPh sb="205" eb="207">
      <t>ジョウタイ</t>
    </rPh>
    <rPh sb="300" eb="303">
      <t>ドウテイド</t>
    </rPh>
    <rPh sb="492" eb="494">
      <t>コウジ</t>
    </rPh>
    <rPh sb="525" eb="527">
      <t>ルイジ</t>
    </rPh>
    <rPh sb="527" eb="529">
      <t>ダンタイ</t>
    </rPh>
    <rPh sb="532" eb="533">
      <t>タカ</t>
    </rPh>
    <rPh sb="534" eb="536">
      <t>スウチ</t>
    </rPh>
    <phoneticPr fontId="4"/>
  </si>
  <si>
    <t>事業整備率が低く、使用料収入で賄うべき汚水処理費（公費負担分を除く）を一般会計からの繰入金に依存する状況が続いている。
事業整備を進めるとともに、中期経営計画やストックマネジメント計画に基づく計画的な更新により、施設整備の効率的かつ効果的な維持管理を行う。また、使用料体系を定期的に見直し、早期の回収率100％を目指す必要がある。このため、令和元年度に水道料金等懇話会を開催し、有識者や使用者代表から使用料のあり方など経営についての意見を求めていく。その後、令和２年度に経営戦略を策定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</si>
</sst>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1.0900000000000001</c:v>
                </c:pt>
                <c:pt idx="2">
                  <c:v>0.76</c:v>
                </c:pt>
                <c:pt idx="3" formatCode="#,##0.00;&quot;△&quot;#,##0.00">
                  <c:v>0</c:v>
                </c:pt>
                <c:pt idx="4" formatCode="#,##0.00;&quot;△&quot;#,##0.00">
                  <c:v>0</c:v>
                </c:pt>
              </c:numCache>
            </c:numRef>
          </c:val>
          <c:extLst>
            <c:ext xmlns:c16="http://schemas.microsoft.com/office/drawing/2014/chart" uri="{C3380CC4-5D6E-409C-BE32-E72D297353CC}">
              <c16:uniqueId val="{00000000-419F-427B-898A-B8095B4DDF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19F-427B-898A-B8095B4DDF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69.599999999999994</c:v>
                </c:pt>
                <c:pt idx="1">
                  <c:v>50.16</c:v>
                </c:pt>
                <c:pt idx="2">
                  <c:v>51.74</c:v>
                </c:pt>
                <c:pt idx="3">
                  <c:v>52.18</c:v>
                </c:pt>
                <c:pt idx="4">
                  <c:v>0</c:v>
                </c:pt>
              </c:numCache>
            </c:numRef>
          </c:val>
          <c:extLst>
            <c:ext xmlns:c16="http://schemas.microsoft.com/office/drawing/2014/chart" uri="{C3380CC4-5D6E-409C-BE32-E72D297353CC}">
              <c16:uniqueId val="{00000000-470D-4686-B56D-F871A821EF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70D-4686-B56D-F871A821EF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86.54</c:v>
                </c:pt>
                <c:pt idx="1">
                  <c:v>88.86</c:v>
                </c:pt>
                <c:pt idx="2">
                  <c:v>89.88</c:v>
                </c:pt>
                <c:pt idx="3">
                  <c:v>90.64</c:v>
                </c:pt>
                <c:pt idx="4">
                  <c:v>91.28</c:v>
                </c:pt>
              </c:numCache>
            </c:numRef>
          </c:val>
          <c:extLst>
            <c:ext xmlns:c16="http://schemas.microsoft.com/office/drawing/2014/chart" uri="{C3380CC4-5D6E-409C-BE32-E72D297353CC}">
              <c16:uniqueId val="{00000000-4682-4E71-8E43-6A50248CD1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4682-4E71-8E43-6A50248CD1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69.06</c:v>
                </c:pt>
                <c:pt idx="1">
                  <c:v>71.62</c:v>
                </c:pt>
                <c:pt idx="2">
                  <c:v>69.89</c:v>
                </c:pt>
                <c:pt idx="3">
                  <c:v>91.18</c:v>
                </c:pt>
                <c:pt idx="4">
                  <c:v>89.68</c:v>
                </c:pt>
              </c:numCache>
            </c:numRef>
          </c:val>
          <c:extLst>
            <c:ext xmlns:c16="http://schemas.microsoft.com/office/drawing/2014/chart" uri="{C3380CC4-5D6E-409C-BE32-E72D297353CC}">
              <c16:uniqueId val="{00000000-F2FD-4FA4-AD1C-74FE6703C1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D-4FA4-AD1C-74FE6703C1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F-4276-939E-0B7D511F3F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F-4276-939E-0B7D511F3F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FD-43F3-8C22-CF723E089C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FD-43F3-8C22-CF723E089C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9A-4821-9232-6A23C9BADB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A-4821-9232-6A23C9BADB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3-4626-8686-B7D485DC89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3-4626-8686-B7D485DC89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243.81</c:v>
                </c:pt>
                <c:pt idx="1">
                  <c:v>333.89</c:v>
                </c:pt>
                <c:pt idx="2">
                  <c:v>376.33</c:v>
                </c:pt>
                <c:pt idx="3">
                  <c:v>68.91</c:v>
                </c:pt>
                <c:pt idx="4">
                  <c:v>212.1</c:v>
                </c:pt>
              </c:numCache>
            </c:numRef>
          </c:val>
          <c:extLst>
            <c:ext xmlns:c16="http://schemas.microsoft.com/office/drawing/2014/chart" uri="{C3380CC4-5D6E-409C-BE32-E72D297353CC}">
              <c16:uniqueId val="{00000000-A225-4243-BF52-C29D5FE517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A225-4243-BF52-C29D5FE517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39.72</c:v>
                </c:pt>
                <c:pt idx="1">
                  <c:v>42.25</c:v>
                </c:pt>
                <c:pt idx="2">
                  <c:v>42.65</c:v>
                </c:pt>
                <c:pt idx="3">
                  <c:v>70.86</c:v>
                </c:pt>
                <c:pt idx="4">
                  <c:v>73.17</c:v>
                </c:pt>
              </c:numCache>
            </c:numRef>
          </c:val>
          <c:extLst>
            <c:ext xmlns:c16="http://schemas.microsoft.com/office/drawing/2014/chart" uri="{C3380CC4-5D6E-409C-BE32-E72D297353CC}">
              <c16:uniqueId val="{00000000-4925-4E08-A7D7-ECAF661D83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925-4E08-A7D7-ECAF661D83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245.91</c:v>
                </c:pt>
                <c:pt idx="1">
                  <c:v>231.39</c:v>
                </c:pt>
                <c:pt idx="2">
                  <c:v>252.74</c:v>
                </c:pt>
                <c:pt idx="3">
                  <c:v>150</c:v>
                </c:pt>
                <c:pt idx="4">
                  <c:v>150</c:v>
                </c:pt>
              </c:numCache>
            </c:numRef>
          </c:val>
          <c:extLst>
            <c:ext xmlns:c16="http://schemas.microsoft.com/office/drawing/2014/chart" uri="{C3380CC4-5D6E-409C-BE32-E72D297353CC}">
              <c16:uniqueId val="{00000000-1130-42AA-8227-E088F70E85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130-42AA-8227-E088F70E85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W49"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袋井市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88234</v>
      </c>
      <c r="AM8" s="68"/>
      <c r="AN8" s="68"/>
      <c r="AO8" s="68"/>
      <c r="AP8" s="68"/>
      <c r="AQ8" s="68"/>
      <c r="AR8" s="68"/>
      <c r="AS8" s="68"/>
      <c r="AT8" s="67">
        <f>データ!T6</f>
        <v>108.33</v>
      </c>
      <c r="AU8" s="67"/>
      <c r="AV8" s="67"/>
      <c r="AW8" s="67"/>
      <c r="AX8" s="67"/>
      <c r="AY8" s="67"/>
      <c r="AZ8" s="67"/>
      <c r="BA8" s="67"/>
      <c r="BB8" s="67">
        <f>データ!U6</f>
        <v>814.49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5.42</v>
      </c>
      <c r="Q10" s="67"/>
      <c r="R10" s="67"/>
      <c r="S10" s="67"/>
      <c r="T10" s="67"/>
      <c r="U10" s="67"/>
      <c r="V10" s="67"/>
      <c r="W10" s="67">
        <f>データ!Q6</f>
        <v>86.65</v>
      </c>
      <c r="X10" s="67"/>
      <c r="Y10" s="67"/>
      <c r="Z10" s="67"/>
      <c r="AA10" s="67"/>
      <c r="AB10" s="67"/>
      <c r="AC10" s="67"/>
      <c r="AD10" s="68">
        <f>データ!R6</f>
        <v>1982</v>
      </c>
      <c r="AE10" s="68"/>
      <c r="AF10" s="68"/>
      <c r="AG10" s="68"/>
      <c r="AH10" s="68"/>
      <c r="AI10" s="68"/>
      <c r="AJ10" s="68"/>
      <c r="AK10" s="2"/>
      <c r="AL10" s="68">
        <f>データ!V6</f>
        <v>4780</v>
      </c>
      <c r="AM10" s="68"/>
      <c r="AN10" s="68"/>
      <c r="AO10" s="68"/>
      <c r="AP10" s="68"/>
      <c r="AQ10" s="68"/>
      <c r="AR10" s="68"/>
      <c r="AS10" s="68"/>
      <c r="AT10" s="67">
        <f>データ!W6</f>
        <v>1.9</v>
      </c>
      <c r="AU10" s="67"/>
      <c r="AV10" s="67"/>
      <c r="AW10" s="67"/>
      <c r="AX10" s="67"/>
      <c r="AY10" s="67"/>
      <c r="AZ10" s="67"/>
      <c r="BA10" s="67"/>
      <c r="BB10" s="67">
        <f>データ!X6</f>
        <v>2515.79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9yhmtwDXWpZ6SvbcR3aoIP/H5YI36R5POprP2/Hfyfyt+VXER9mq8KN2dNLN/WX/y8x5VIJLlZnBmacQvbC65w==" saltValue="L+a1E8EC+bSuBvhj9sZj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222160</v>
      </c>
      <c r="D6" s="33">
        <f t="shared" si="3"/>
        <v>47</v>
      </c>
      <c r="E6" s="33">
        <f t="shared" si="3"/>
        <v>17</v>
      </c>
      <c r="F6" s="33">
        <f t="shared" si="3"/>
        <v>4</v>
      </c>
      <c r="G6" s="33">
        <f t="shared" si="3"/>
        <v>0</v>
      </c>
      <c r="H6" s="33" t="str">
        <f t="shared" si="3"/>
        <v>静岡県　袋井市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5.42</v>
      </c>
      <c r="Q6" s="34">
        <f t="shared" si="3"/>
        <v>86.65</v>
      </c>
      <c r="R6" s="34">
        <f t="shared" si="3"/>
        <v>1982</v>
      </c>
      <c r="S6" s="34">
        <f t="shared" si="3"/>
        <v>88234</v>
      </c>
      <c r="T6" s="34">
        <f t="shared" si="3"/>
        <v>108.33</v>
      </c>
      <c r="U6" s="34">
        <f t="shared" si="3"/>
        <v>814.49</v>
      </c>
      <c r="V6" s="34">
        <f t="shared" si="3"/>
        <v>4780</v>
      </c>
      <c r="W6" s="34">
        <f t="shared" si="3"/>
        <v>1.9</v>
      </c>
      <c r="X6" s="34">
        <f t="shared" si="3"/>
        <v>2515.79</v>
      </c>
      <c r="Y6" s="35">
        <f>IF(Y7="",NA(),Y7)</f>
        <v>69.06</v>
      </c>
      <c r="Z6" s="35">
        <f t="shared" ref="Z6:AH6" si="4">IF(Z7="",NA(),Z7)</f>
        <v>71.62</v>
      </c>
      <c r="AA6" s="35">
        <f t="shared" si="4"/>
        <v>69.89</v>
      </c>
      <c r="AB6" s="35">
        <f t="shared" si="4"/>
        <v>91.18</v>
      </c>
      <c r="AC6" s="35">
        <f t="shared" si="4"/>
        <v>89.68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243.81</v>
      </c>
      <c r="BG6" s="35">
        <f t="shared" ref="BG6:BO6" si="7">IF(BG7="",NA(),BG7)</f>
        <v>333.89</v>
      </c>
      <c r="BH6" s="35">
        <f t="shared" si="7"/>
        <v>376.33</v>
      </c>
      <c r="BI6" s="35">
        <f t="shared" si="7"/>
        <v>68.91</v>
      </c>
      <c r="BJ6" s="35">
        <f t="shared" si="7"/>
        <v>212.1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39.72</v>
      </c>
      <c r="BR6" s="35">
        <f t="shared" ref="BR6:BZ6" si="8">IF(BR7="",NA(),BR7)</f>
        <v>42.25</v>
      </c>
      <c r="BS6" s="35">
        <f t="shared" si="8"/>
        <v>42.65</v>
      </c>
      <c r="BT6" s="35">
        <f t="shared" si="8"/>
        <v>70.86</v>
      </c>
      <c r="BU6" s="35">
        <f t="shared" si="8"/>
        <v>73.17</v>
      </c>
      <c r="BV6" s="35">
        <f t="shared" si="8"/>
        <v>66.56</v>
      </c>
      <c r="BW6" s="35">
        <f t="shared" si="8"/>
        <v>66.22</v>
      </c>
      <c r="BX6" s="35">
        <f t="shared" si="8"/>
        <v>69.87</v>
      </c>
      <c r="BY6" s="35">
        <f t="shared" si="8"/>
        <v>74.3</v>
      </c>
      <c r="BZ6" s="35">
        <f t="shared" si="8"/>
        <v>72.260000000000005</v>
      </c>
      <c r="CA6" s="34" t="str">
        <f>IF(CA7="","",IF(CA7="-","【-】","【"&amp;SUBSTITUTE(TEXT(CA7,"#,##0.00"),"-","△")&amp;"】"))</f>
        <v>【74.48】</v>
      </c>
      <c r="CB6" s="35">
        <f>IF(CB7="",NA(),CB7)</f>
        <v>245.91</v>
      </c>
      <c r="CC6" s="35">
        <f t="shared" ref="CC6:CK6" si="9">IF(CC7="",NA(),CC7)</f>
        <v>231.39</v>
      </c>
      <c r="CD6" s="35">
        <f t="shared" si="9"/>
        <v>252.74</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f>IF(CM7="",NA(),CM7)</f>
        <v>69.599999999999994</v>
      </c>
      <c r="CN6" s="35">
        <f t="shared" ref="CN6:CV6" si="10">IF(CN7="",NA(),CN7)</f>
        <v>50.16</v>
      </c>
      <c r="CO6" s="35">
        <f t="shared" si="10"/>
        <v>51.74</v>
      </c>
      <c r="CP6" s="35">
        <f t="shared" si="10"/>
        <v>52.18</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86.54</v>
      </c>
      <c r="CY6" s="35">
        <f t="shared" ref="CY6:DG6" si="11">IF(CY7="",NA(),CY7)</f>
        <v>88.86</v>
      </c>
      <c r="CZ6" s="35">
        <f t="shared" si="11"/>
        <v>89.88</v>
      </c>
      <c r="DA6" s="35">
        <f t="shared" si="11"/>
        <v>90.64</v>
      </c>
      <c r="DB6" s="35">
        <f t="shared" si="11"/>
        <v>91.28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1.0900000000000001</v>
      </c>
      <c r="EG6" s="35">
        <f t="shared" si="14"/>
        <v>0.76</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222160</v>
      </c>
      <c r="D7" s="37">
        <v>47</v>
      </c>
      <c r="E7" s="37">
        <v>17</v>
      </c>
      <c r="F7" s="37">
        <v>4</v>
      </c>
      <c r="G7" s="37">
        <v>0</v>
      </c>
      <c r="H7" s="37" t="s">
        <v>97</v>
      </c>
      <c r="I7" s="37" t="s">
        <v>98</v>
      </c>
      <c r="J7" s="37" t="s">
        <v>99</v>
      </c>
      <c r="K7" s="37" t="s">
        <v>100</v>
      </c>
      <c r="L7" s="37" t="s">
        <v>101</v>
      </c>
      <c r="M7" s="37" t="s">
        <v>102</v>
      </c>
      <c r="N7" s="38" t="s">
        <v>103</v>
      </c>
      <c r="O7" s="38" t="s">
        <v>104</v>
      </c>
      <c r="P7" s="38">
        <v>5.42</v>
      </c>
      <c r="Q7" s="38">
        <v>86.65</v>
      </c>
      <c r="R7" s="38">
        <v>1982</v>
      </c>
      <c r="S7" s="38">
        <v>88234</v>
      </c>
      <c r="T7" s="38">
        <v>108.33</v>
      </c>
      <c r="U7" s="38">
        <v>814.49</v>
      </c>
      <c r="V7" s="38">
        <v>4780</v>
      </c>
      <c r="W7" s="38">
        <v>1.9</v>
      </c>
      <c r="X7" s="38">
        <v>2515.79</v>
      </c>
      <c r="Y7" s="38">
        <v>69.06</v>
      </c>
      <c r="Z7" s="38">
        <v>71.62</v>
      </c>
      <c r="AA7" s="38">
        <v>69.89</v>
      </c>
      <c r="AB7" s="38">
        <v>91.18</v>
      </c>
      <c r="AC7" s="38">
        <v>89.68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243.81</v>
      </c>
      <c r="BG7" s="38">
        <v>333.89</v>
      </c>
      <c r="BH7" s="38">
        <v>376.33</v>
      </c>
      <c r="BI7" s="38">
        <v>68.91</v>
      </c>
      <c r="BJ7" s="38">
        <v>212.1</v>
      </c>
      <c r="BK7" s="38">
        <v>1436</v>
      </c>
      <c r="BL7" s="38">
        <v>1434.89</v>
      </c>
      <c r="BM7" s="38">
        <v>1298.9100000000001</v>
      </c>
      <c r="BN7" s="38">
        <v>1243.71</v>
      </c>
      <c r="BO7" s="38">
        <v>1194.1500000000001</v>
      </c>
      <c r="BP7" s="38">
        <v>1209.4000000000001</v>
      </c>
      <c r="BQ7" s="38">
        <v>39.72</v>
      </c>
      <c r="BR7" s="38">
        <v>42.25</v>
      </c>
      <c r="BS7" s="38">
        <v>42.65</v>
      </c>
      <c r="BT7" s="38">
        <v>70.86</v>
      </c>
      <c r="BU7" s="38">
        <v>73.17</v>
      </c>
      <c r="BV7" s="38">
        <v>66.56</v>
      </c>
      <c r="BW7" s="38">
        <v>66.22</v>
      </c>
      <c r="BX7" s="38">
        <v>69.87</v>
      </c>
      <c r="BY7" s="38">
        <v>74.3</v>
      </c>
      <c r="BZ7" s="38">
        <v>72.260000000000005</v>
      </c>
      <c r="CA7" s="38">
        <v>74.48</v>
      </c>
      <c r="CB7" s="38">
        <v>245.91</v>
      </c>
      <c r="CC7" s="38">
        <v>231.39</v>
      </c>
      <c r="CD7" s="38">
        <v>252.74</v>
      </c>
      <c r="CE7" s="38">
        <v>150</v>
      </c>
      <c r="CF7" s="38">
        <v>150</v>
      </c>
      <c r="CG7" s="38">
        <v>244.29</v>
      </c>
      <c r="CH7" s="38">
        <v>246.72</v>
      </c>
      <c r="CI7" s="38">
        <v>234.96</v>
      </c>
      <c r="CJ7" s="38">
        <v>221.81</v>
      </c>
      <c r="CK7" s="38">
        <v>230.02</v>
      </c>
      <c r="CL7" s="38">
        <v>219.46</v>
      </c>
      <c r="CM7" s="38">
        <v>69.599999999999994</v>
      </c>
      <c r="CN7" s="38">
        <v>50.16</v>
      </c>
      <c r="CO7" s="38">
        <v>51.74</v>
      </c>
      <c r="CP7" s="38">
        <v>52.18</v>
      </c>
      <c r="CQ7" s="38" t="s">
        <v>103</v>
      </c>
      <c r="CR7" s="38">
        <v>43.58</v>
      </c>
      <c r="CS7" s="38">
        <v>41.35</v>
      </c>
      <c r="CT7" s="38">
        <v>42.9</v>
      </c>
      <c r="CU7" s="38">
        <v>43.36</v>
      </c>
      <c r="CV7" s="38">
        <v>42.56</v>
      </c>
      <c r="CW7" s="38">
        <v>42.82</v>
      </c>
      <c r="CX7" s="38">
        <v>86.54</v>
      </c>
      <c r="CY7" s="38">
        <v>88.86</v>
      </c>
      <c r="CZ7" s="38">
        <v>89.88</v>
      </c>
      <c r="DA7" s="38">
        <v>90.64</v>
      </c>
      <c r="DB7" s="38">
        <v>91.28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1.0900000000000001</v>
      </c>
      <c r="EG7" s="38">
        <v>0.76</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2020-01-21T07:52:27Z</cp:lastPrinted>
  <dcterms:created xsi:type="dcterms:W3CDTF">2019-12-05T05:12:45Z</dcterms:created>
  <dcterms:modified xsi:type="dcterms:W3CDTF">2020-01-30T05:53:00Z</dcterms:modified>
  <cp:category/>
</cp:coreProperties>
</file>