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4602\Desktop\経営比較分析\"/>
    </mc:Choice>
  </mc:AlternateContent>
  <workbookProtection workbookAlgorithmName="SHA-512" workbookHashValue="pcxH/WnTZ/RAvuHRaR08Id1aFF5scsgrNOlNr29MTEpmbYBm7C6ceI8e2jfnJkH8XUeVSiHjGcQfqP73oW0dOw==" workbookSaltValue="W74oVemS5CL8k1u+u6D9e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<sst xmlns="http://schemas.openxmlformats.org/spreadsheetml/2006/main" count="228" uniqueCount="114">
  <si>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</si>
  <si>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</si>
  <si>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</si>
  <si>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</si>
  <si>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</si>
  <si>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</si>
  <si>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</si>
  <si>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</si>
  <si>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</si>
  <si>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</si>
  <si>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</si>
  <si>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</si>
  <si>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</si>
  <si>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</si>
  <si>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</si>
  <si>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</si>
  <si>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</si>
  <si>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</si>
  <si>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</si>
  <si>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</si>
  <si>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</si>
  <si>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</si>
  <si>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</si>
  <si>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</si>
  <si>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</si>
  <si>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</si>
  <si>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</si>
  <si>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</si>
  <si>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</si>
  <si>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</si>
  <si>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</si>
  <si>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</si>
  <si>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</si>
  <si>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</si>
  <si>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</si>
  <si>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</si>
  <si>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</si>
  <si>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</si>
  <si>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</si>
  <si>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</si>
  <si>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</si>
  <si>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</si>
  <si>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</si>
  <si>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</si>
  <si>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</si>
  <si>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</si>
  <si>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</si>
  <si>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</si>
  <si>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</si>
  <si>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</si>
  <si>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</si>
  <si>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</si>
  <si>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</si>
  <si>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</si>
  <si>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</si>
  <si>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</si>
  <si>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</si>
  <si>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</si>
  <si>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</si>
  <si>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</si>
  <si>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</si>
  <si>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</si>
  <si>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</si>
  <si>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</si>
  <si>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</si>
  <si>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</si>
  <si>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</si>
  <si>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</si>
  <si>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</si>
  <si>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</si>
  <si>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</si>
  <si>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</si>
  <si>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</si>
  <si>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</si>
  <si>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</si>
  <si>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</si>
  <si>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</si>
  <si>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</si>
  <si>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</si>
  <si>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</si>
  <si>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</si>
  <si>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</si>
  <si>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</si>
  <si>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</si>
  <si>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</si>
  <si>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</si>
  <si>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</si>
  <si>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</si>
  <si>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</si>
  <si>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</si>
  <si>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</si>
  <si>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</si>
  <si>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</si>
  <si>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</si>
  <si>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</si>
  <si>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</si>
  <si>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</si>
  <si>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</si>
  <si>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袋井市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</si>
  <si>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</si>
  <si>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</si>
  <si>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</si>
  <si>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</si>
  <si>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</si>
  <si>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</si>
  <si>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</si>
  <si>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</si>
  <si>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</si>
  <si>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</si>
  <si>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</si>
  <si>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</si>
  <si>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管渠の敷設から比較的年数が浅く、平成30年度は改善管渠箇所はなかった。</t>
    <rPh sb="0" eb="2">
      <t>カンキョ</t>
    </rPh>
    <rPh sb="3" eb="5">
      <t>フセツ</t>
    </rPh>
    <rPh sb="7" eb="10">
      <t>ヒカクテキ</t>
    </rPh>
    <rPh sb="10" eb="12">
      <t>ネンスウ</t>
    </rPh>
    <rPh sb="13" eb="14">
      <t>アサ</t>
    </rPh>
    <rPh sb="16" eb="18">
      <t>ヘイセイ</t>
    </rPh>
    <rPh sb="20" eb="22">
      <t>ネンド</t>
    </rPh>
    <rPh sb="23" eb="25">
      <t>カイゼン</t>
    </rPh>
    <rPh sb="25" eb="27">
      <t>カンキョ</t>
    </rPh>
    <rPh sb="27" eb="29">
      <t>カショ</t>
    </rPh>
    <phoneticPr fontId="4"/>
  </si>
  <si>
    <t>①については、事業開始後10年間の多額な建設費を地方債で賄ったため、その元利償還金が支出全体の５割以上を占めている。平成29年度より分流式下水道等に要する経費算定表に基づく計算方法に改めたことに伴い他会計繰入金が増となったため比率が大幅増となったが、平成30年度は前年度とほぼ同程度である。
④については、平成29年度より分流式下水道等に要する経費算定表に基づく計算方法に改めたことに伴い一般会計負担額が増となったため比率が大幅減となっており、類似団体と比べ低い水準にある。
⑤については、平成29年度より分流式下水道等に要する経費算定表に基づく計算方法に改めたことに伴い、汚水処理費に充てる元利償還金が大幅に減ったため、経費回収率が上昇したが、類似団体や全国と比べ低い水準であることから、使用料の料金体系を定期的に見直し、改善を図っていく必要がある。
⑥については、平成29年度より分流式下水道等に要する経費算定表に基づく計算方法に改めたことに伴い汚水処理費が大幅に減ったため、汚水処理原価が大きく下がっているが、全体として低下傾向にある。
⑦については、平成30年度より公共下水道に接続する特定環境保全公共下水道の現在処理能力を、公共下水道へ合算することとなったため、9.77ポイントの減となっている。
⑧については、戸別訪問や工事前説明会等における接続推進活動の継続により、上昇を続けている。</t>
    <rPh sb="7" eb="9">
      <t>ジギョウ</t>
    </rPh>
    <rPh sb="9" eb="11">
      <t>カイシ</t>
    </rPh>
    <rPh sb="11" eb="12">
      <t>ゴ</t>
    </rPh>
    <rPh sb="14" eb="16">
      <t>ネンカン</t>
    </rPh>
    <rPh sb="17" eb="19">
      <t>タガク</t>
    </rPh>
    <rPh sb="20" eb="23">
      <t>ケンセツヒ</t>
    </rPh>
    <rPh sb="24" eb="27">
      <t>チホウサイ</t>
    </rPh>
    <rPh sb="28" eb="29">
      <t>マカナ</t>
    </rPh>
    <rPh sb="36" eb="38">
      <t>ガンリ</t>
    </rPh>
    <rPh sb="38" eb="41">
      <t>ショウカンキン</t>
    </rPh>
    <rPh sb="42" eb="44">
      <t>シシュツ</t>
    </rPh>
    <rPh sb="44" eb="46">
      <t>ゼンタイ</t>
    </rPh>
    <rPh sb="48" eb="51">
      <t>ワリイジョウ</t>
    </rPh>
    <rPh sb="52" eb="53">
      <t>シ</t>
    </rPh>
    <rPh sb="99" eb="100">
      <t>タ</t>
    </rPh>
    <rPh sb="100" eb="102">
      <t>カイケイ</t>
    </rPh>
    <rPh sb="102" eb="104">
      <t>クリイレ</t>
    </rPh>
    <rPh sb="104" eb="105">
      <t>キン</t>
    </rPh>
    <rPh sb="106" eb="107">
      <t>ゾウ</t>
    </rPh>
    <rPh sb="113" eb="115">
      <t>ヒリツ</t>
    </rPh>
    <rPh sb="116" eb="119">
      <t>オオハバゾウ</t>
    </rPh>
    <rPh sb="125" eb="127">
      <t>ヘイセイ</t>
    </rPh>
    <rPh sb="129" eb="131">
      <t>ネンド</t>
    </rPh>
    <rPh sb="132" eb="135">
      <t>ゼンネンド</t>
    </rPh>
    <rPh sb="138" eb="141">
      <t>ドウテイド</t>
    </rPh>
    <rPh sb="153" eb="155">
      <t>ヘイセイ</t>
    </rPh>
    <rPh sb="157" eb="159">
      <t>ネンド</t>
    </rPh>
    <rPh sb="161" eb="163">
      <t>ブンリュウ</t>
    </rPh>
    <rPh sb="163" eb="164">
      <t>シキ</t>
    </rPh>
    <rPh sb="164" eb="167">
      <t>ゲスイドウ</t>
    </rPh>
    <rPh sb="167" eb="168">
      <t>トウ</t>
    </rPh>
    <rPh sb="169" eb="170">
      <t>ヨウ</t>
    </rPh>
    <rPh sb="172" eb="174">
      <t>ケイヒ</t>
    </rPh>
    <rPh sb="174" eb="176">
      <t>サンテイ</t>
    </rPh>
    <rPh sb="176" eb="177">
      <t>ヒョウ</t>
    </rPh>
    <rPh sb="178" eb="179">
      <t>モト</t>
    </rPh>
    <rPh sb="181" eb="183">
      <t>ケイサン</t>
    </rPh>
    <rPh sb="183" eb="185">
      <t>ホウホウ</t>
    </rPh>
    <rPh sb="186" eb="187">
      <t>アラタ</t>
    </rPh>
    <rPh sb="192" eb="193">
      <t>トモナ</t>
    </rPh>
    <rPh sb="194" eb="196">
      <t>イッパン</t>
    </rPh>
    <rPh sb="196" eb="198">
      <t>カイケイ</t>
    </rPh>
    <rPh sb="198" eb="200">
      <t>フタン</t>
    </rPh>
    <rPh sb="200" eb="201">
      <t>ガク</t>
    </rPh>
    <rPh sb="202" eb="203">
      <t>ゾウ</t>
    </rPh>
    <rPh sb="209" eb="211">
      <t>ヒリツ</t>
    </rPh>
    <rPh sb="212" eb="215">
      <t>オオハバゲン</t>
    </rPh>
    <rPh sb="222" eb="224">
      <t>ルイジ</t>
    </rPh>
    <rPh sb="224" eb="226">
      <t>ダンタイ</t>
    </rPh>
    <rPh sb="227" eb="228">
      <t>クラ</t>
    </rPh>
    <rPh sb="229" eb="230">
      <t>ヒク</t>
    </rPh>
    <rPh sb="231" eb="233">
      <t>スイジュン</t>
    </rPh>
    <rPh sb="287" eb="289">
      <t>オスイ</t>
    </rPh>
    <rPh sb="289" eb="291">
      <t>ショリ</t>
    </rPh>
    <rPh sb="291" eb="292">
      <t>ヒ</t>
    </rPh>
    <rPh sb="293" eb="294">
      <t>ア</t>
    </rPh>
    <rPh sb="296" eb="298">
      <t>ガンリ</t>
    </rPh>
    <rPh sb="298" eb="301">
      <t>ショウカンキン</t>
    </rPh>
    <rPh sb="302" eb="304">
      <t>オオハバ</t>
    </rPh>
    <rPh sb="305" eb="306">
      <t>ヘ</t>
    </rPh>
    <rPh sb="311" eb="313">
      <t>ケイヒ</t>
    </rPh>
    <rPh sb="313" eb="315">
      <t>カイシュウ</t>
    </rPh>
    <rPh sb="315" eb="316">
      <t>リツ</t>
    </rPh>
    <rPh sb="317" eb="319">
      <t>ジョウショウ</t>
    </rPh>
    <rPh sb="323" eb="325">
      <t>ルイジ</t>
    </rPh>
    <rPh sb="325" eb="327">
      <t>ダンタイ</t>
    </rPh>
    <rPh sb="328" eb="330">
      <t>ゼンコク</t>
    </rPh>
    <rPh sb="331" eb="332">
      <t>クラ</t>
    </rPh>
    <rPh sb="333" eb="334">
      <t>ヒク</t>
    </rPh>
    <rPh sb="335" eb="337">
      <t>スイジュン</t>
    </rPh>
    <rPh sb="345" eb="348">
      <t>シヨウリョウ</t>
    </rPh>
    <rPh sb="349" eb="351">
      <t>リョウキン</t>
    </rPh>
    <rPh sb="351" eb="353">
      <t>タイケイ</t>
    </rPh>
    <rPh sb="354" eb="357">
      <t>テイキテキ</t>
    </rPh>
    <rPh sb="358" eb="360">
      <t>ミナオ</t>
    </rPh>
    <rPh sb="362" eb="364">
      <t>カイゼン</t>
    </rPh>
    <rPh sb="365" eb="366">
      <t>ハカ</t>
    </rPh>
    <rPh sb="370" eb="372">
      <t>ヒツヨウ</t>
    </rPh>
    <rPh sb="425" eb="427">
      <t>オスイ</t>
    </rPh>
    <rPh sb="427" eb="429">
      <t>ショリ</t>
    </rPh>
    <rPh sb="429" eb="430">
      <t>ヒ</t>
    </rPh>
    <rPh sb="431" eb="433">
      <t>オオハバ</t>
    </rPh>
    <rPh sb="434" eb="435">
      <t>ヘ</t>
    </rPh>
    <rPh sb="440" eb="442">
      <t>オスイ</t>
    </rPh>
    <rPh sb="442" eb="444">
      <t>ショリ</t>
    </rPh>
    <rPh sb="444" eb="446">
      <t>ゲンカ</t>
    </rPh>
    <rPh sb="447" eb="448">
      <t>オオ</t>
    </rPh>
    <rPh sb="450" eb="451">
      <t>サ</t>
    </rPh>
    <rPh sb="458" eb="460">
      <t>ゼンタイ</t>
    </rPh>
    <rPh sb="463" eb="465">
      <t>テイカ</t>
    </rPh>
    <rPh sb="465" eb="467">
      <t>ケイコウ</t>
    </rPh>
    <rPh sb="479" eb="481">
      <t>ヘイセイ</t>
    </rPh>
    <rPh sb="483" eb="485">
      <t>ネンド</t>
    </rPh>
    <rPh sb="487" eb="489">
      <t>コウキョウ</t>
    </rPh>
    <rPh sb="489" eb="492">
      <t>ゲスイドウ</t>
    </rPh>
    <rPh sb="493" eb="495">
      <t>セツゾク</t>
    </rPh>
    <rPh sb="497" eb="499">
      <t>トクテイ</t>
    </rPh>
    <rPh sb="499" eb="501">
      <t>カンキョウ</t>
    </rPh>
    <rPh sb="501" eb="503">
      <t>ホゼン</t>
    </rPh>
    <rPh sb="503" eb="505">
      <t>コウキョウ</t>
    </rPh>
    <rPh sb="505" eb="508">
      <t>ゲスイドウ</t>
    </rPh>
    <rPh sb="509" eb="511">
      <t>ゲンザイ</t>
    </rPh>
    <rPh sb="511" eb="513">
      <t>ショリ</t>
    </rPh>
    <rPh sb="513" eb="515">
      <t>ノウリョク</t>
    </rPh>
    <rPh sb="517" eb="519">
      <t>コウキョウ</t>
    </rPh>
    <rPh sb="519" eb="522">
      <t>ゲスイドウ</t>
    </rPh>
    <rPh sb="523" eb="525">
      <t>ガッサン</t>
    </rPh>
    <rPh sb="545" eb="546">
      <t>ゲン</t>
    </rPh>
    <rPh sb="561" eb="563">
      <t>コベツ</t>
    </rPh>
    <rPh sb="563" eb="565">
      <t>ホウモン</t>
    </rPh>
    <rPh sb="569" eb="572">
      <t>セツメイカイ</t>
    </rPh>
    <rPh sb="572" eb="573">
      <t>トウ</t>
    </rPh>
    <rPh sb="577" eb="579">
      <t>セツゾク</t>
    </rPh>
    <rPh sb="579" eb="581">
      <t>スイシン</t>
    </rPh>
    <rPh sb="581" eb="583">
      <t>カツドウ</t>
    </rPh>
    <rPh sb="584" eb="586">
      <t>ケイゾク</t>
    </rPh>
    <rPh sb="590" eb="592">
      <t>ジョウショウ</t>
    </rPh>
    <rPh sb="593" eb="594">
      <t>ツヅ</t>
    </rPh>
    <phoneticPr fontId="4"/>
  </si>
  <si>
    <t>事業整備率が低く、使用料収入で賄うべき汚水処理費（公費負担分を除く）を一般会計からの繰入金に依存する状況が続いている。
事業整備を進めるとともに、中期経営計画やストックマネジメント計画に基づく計画的な更新により、施設整備の効率的かつ効果的な維持管理を行う。また、使用料体系を定期的に見直し、早期の回収率100％を目指す必要がある。このため、令和元年度に水道料金等懇話会を開催し、有識者や使用者代表から使用料のあり方など経営についての意見を求めていく。その後、令和２年度に経営戦略を策定する予定である。</t>
    <rPh sb="0" eb="2">
      <t>ジギョウ</t>
    </rPh>
    <rPh sb="2" eb="4">
      <t>セイビ</t>
    </rPh>
    <rPh sb="4" eb="5">
      <t>リツ</t>
    </rPh>
    <rPh sb="6" eb="7">
      <t>ヒク</t>
    </rPh>
    <rPh sb="9" eb="12">
      <t>シヨウリョウ</t>
    </rPh>
    <rPh sb="12" eb="14">
      <t>シュウニュウ</t>
    </rPh>
    <rPh sb="15" eb="16">
      <t>マカナ</t>
    </rPh>
    <rPh sb="19" eb="21">
      <t>オスイ</t>
    </rPh>
    <rPh sb="21" eb="23">
      <t>ショリ</t>
    </rPh>
    <rPh sb="23" eb="24">
      <t>ヒ</t>
    </rPh>
    <rPh sb="25" eb="27">
      <t>コウヒ</t>
    </rPh>
    <rPh sb="27" eb="29">
      <t>フタン</t>
    </rPh>
    <rPh sb="29" eb="30">
      <t>ブン</t>
    </rPh>
    <rPh sb="31" eb="32">
      <t>ノゾ</t>
    </rPh>
    <rPh sb="35" eb="37">
      <t>イッパン</t>
    </rPh>
    <rPh sb="37" eb="39">
      <t>カイケイ</t>
    </rPh>
    <rPh sb="42" eb="44">
      <t>クリイレ</t>
    </rPh>
    <rPh sb="44" eb="45">
      <t>キン</t>
    </rPh>
    <rPh sb="46" eb="48">
      <t>イゾン</t>
    </rPh>
    <rPh sb="50" eb="52">
      <t>ジョウキョウ</t>
    </rPh>
    <rPh sb="53" eb="54">
      <t>ツヅ</t>
    </rPh>
    <rPh sb="60" eb="62">
      <t>ジギョウ</t>
    </rPh>
    <rPh sb="62" eb="64">
      <t>セイビ</t>
    </rPh>
    <rPh sb="65" eb="66">
      <t>スス</t>
    </rPh>
    <rPh sb="131" eb="134">
      <t>シヨウリョウ</t>
    </rPh>
    <rPh sb="134" eb="136">
      <t>タイケイ</t>
    </rPh>
    <rPh sb="137" eb="140">
      <t>テイキテキ</t>
    </rPh>
    <rPh sb="141" eb="143">
      <t>ミナオ</t>
    </rPh>
    <rPh sb="145" eb="147">
      <t>ソウキ</t>
    </rPh>
    <rPh sb="148" eb="150">
      <t>カイシュウ</t>
    </rPh>
    <rPh sb="150" eb="151">
      <t>リツ</t>
    </rPh>
    <rPh sb="156" eb="158">
      <t>メザ</t>
    </rPh>
    <rPh sb="159" eb="161">
      <t>ヒツヨウ</t>
    </rPh>
    <rPh sb="200" eb="203">
      <t>シヨウリョウ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</si>
</sst>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0.53</c:v>
                </c:pt>
                <c:pt idx="1">
                  <c:v>1.29</c:v>
                </c:pt>
                <c:pt idx="2">
                  <c:v>1.1399999999999999</c:v>
                </c:pt>
                <c:pt idx="3">
                  <c:v>0.17</c:v>
                </c:pt>
                <c:pt idx="4" formatCode="#,##0.00;&quot;△&quot;#,##0.00">
                  <c:v>0</c:v>
                </c:pt>
              </c:numCache>
            </c:numRef>
          </c:val>
          <c:extLst>
            <c:ext xmlns:c16="http://schemas.microsoft.com/office/drawing/2014/chart" uri="{C3380CC4-5D6E-409C-BE32-E72D297353CC}">
              <c16:uniqueId val="{00000000-D9F3-401A-9E12-206D2E3E803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D9F3-401A-9E12-206D2E3E803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68.98</c:v>
                </c:pt>
                <c:pt idx="1">
                  <c:v>62.48</c:v>
                </c:pt>
                <c:pt idx="2">
                  <c:v>63.82</c:v>
                </c:pt>
                <c:pt idx="3">
                  <c:v>65.36</c:v>
                </c:pt>
                <c:pt idx="4">
                  <c:v>55.59</c:v>
                </c:pt>
              </c:numCache>
            </c:numRef>
          </c:val>
          <c:extLst>
            <c:ext xmlns:c16="http://schemas.microsoft.com/office/drawing/2014/chart" uri="{C3380CC4-5D6E-409C-BE32-E72D297353CC}">
              <c16:uniqueId val="{00000000-C02C-4FF9-8687-DE76B38B179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C02C-4FF9-8687-DE76B38B179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85.61</c:v>
                </c:pt>
                <c:pt idx="1">
                  <c:v>87.03</c:v>
                </c:pt>
                <c:pt idx="2">
                  <c:v>87.95</c:v>
                </c:pt>
                <c:pt idx="3">
                  <c:v>89.1</c:v>
                </c:pt>
                <c:pt idx="4">
                  <c:v>89.4</c:v>
                </c:pt>
              </c:numCache>
            </c:numRef>
          </c:val>
          <c:extLst>
            <c:ext xmlns:c16="http://schemas.microsoft.com/office/drawing/2014/chart" uri="{C3380CC4-5D6E-409C-BE32-E72D297353CC}">
              <c16:uniqueId val="{00000000-4F81-413D-9772-B8F45F74250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4F81-413D-9772-B8F45F74250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63.5</c:v>
                </c:pt>
                <c:pt idx="1">
                  <c:v>62.62</c:v>
                </c:pt>
                <c:pt idx="2">
                  <c:v>66.209999999999994</c:v>
                </c:pt>
                <c:pt idx="3">
                  <c:v>88.04</c:v>
                </c:pt>
                <c:pt idx="4">
                  <c:v>88.03</c:v>
                </c:pt>
              </c:numCache>
            </c:numRef>
          </c:val>
          <c:extLst>
            <c:ext xmlns:c16="http://schemas.microsoft.com/office/drawing/2014/chart" uri="{C3380CC4-5D6E-409C-BE32-E72D297353CC}">
              <c16:uniqueId val="{00000000-53C1-4B8D-8671-49167914275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C1-4B8D-8671-49167914275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0E-43E1-B22F-2B3F8E51347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0E-43E1-B22F-2B3F8E51347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A5-42FE-A2A3-5B7C2F6CBBB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A5-42FE-A2A3-5B7C2F6CBBB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9D-4D14-A551-081EAA6B8B7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9D-4D14-A551-081EAA6B8B7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C7-4130-AD33-CBEB778CEE9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C7-4130-AD33-CBEB778CEE9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849.31</c:v>
                </c:pt>
                <c:pt idx="1">
                  <c:v>866.36</c:v>
                </c:pt>
                <c:pt idx="2">
                  <c:v>820.11</c:v>
                </c:pt>
                <c:pt idx="3">
                  <c:v>340.26</c:v>
                </c:pt>
                <c:pt idx="4">
                  <c:v>402.58</c:v>
                </c:pt>
              </c:numCache>
            </c:numRef>
          </c:val>
          <c:extLst>
            <c:ext xmlns:c16="http://schemas.microsoft.com/office/drawing/2014/chart" uri="{C3380CC4-5D6E-409C-BE32-E72D297353CC}">
              <c16:uniqueId val="{00000000-7B62-45FD-B8B2-9A8BDE5D722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7B62-45FD-B8B2-9A8BDE5D722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40.69</c:v>
                </c:pt>
                <c:pt idx="1">
                  <c:v>40.479999999999997</c:v>
                </c:pt>
                <c:pt idx="2">
                  <c:v>46.23</c:v>
                </c:pt>
                <c:pt idx="3">
                  <c:v>72.319999999999993</c:v>
                </c:pt>
                <c:pt idx="4">
                  <c:v>75.14</c:v>
                </c:pt>
              </c:numCache>
            </c:numRef>
          </c:val>
          <c:extLst>
            <c:ext xmlns:c16="http://schemas.microsoft.com/office/drawing/2014/chart" uri="{C3380CC4-5D6E-409C-BE32-E72D297353CC}">
              <c16:uniqueId val="{00000000-724D-4260-8FE5-780B783ABD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724D-4260-8FE5-780B783ABD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245.93</c:v>
                </c:pt>
                <c:pt idx="1">
                  <c:v>251.37</c:v>
                </c:pt>
                <c:pt idx="2">
                  <c:v>240.6</c:v>
                </c:pt>
                <c:pt idx="3">
                  <c:v>151.22</c:v>
                </c:pt>
                <c:pt idx="4">
                  <c:v>150</c:v>
                </c:pt>
              </c:numCache>
            </c:numRef>
          </c:val>
          <c:extLst>
            <c:ext xmlns:c16="http://schemas.microsoft.com/office/drawing/2014/chart" uri="{C3380CC4-5D6E-409C-BE32-E72D297353CC}">
              <c16:uniqueId val="{00000000-69CA-4C6D-B729-21D7499634A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69CA-4C6D-B729-21D7499634A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W52" zoomScale="90" zoomScaleNormal="90" workbookViewId="0">
      <selection activeCell="CF71" sqref="CF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袋井市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88234</v>
      </c>
      <c r="AM8" s="68"/>
      <c r="AN8" s="68"/>
      <c r="AO8" s="68"/>
      <c r="AP8" s="68"/>
      <c r="AQ8" s="68"/>
      <c r="AR8" s="68"/>
      <c r="AS8" s="68"/>
      <c r="AT8" s="67">
        <f>データ!T6</f>
        <v>108.33</v>
      </c>
      <c r="AU8" s="67"/>
      <c r="AV8" s="67"/>
      <c r="AW8" s="67"/>
      <c r="AX8" s="67"/>
      <c r="AY8" s="67"/>
      <c r="AZ8" s="67"/>
      <c r="BA8" s="67"/>
      <c r="BB8" s="67">
        <f>データ!U6</f>
        <v>814.49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39.68</v>
      </c>
      <c r="Q10" s="67"/>
      <c r="R10" s="67"/>
      <c r="S10" s="67"/>
      <c r="T10" s="67"/>
      <c r="U10" s="67"/>
      <c r="V10" s="67"/>
      <c r="W10" s="67">
        <f>データ!Q6</f>
        <v>85.45</v>
      </c>
      <c r="X10" s="67"/>
      <c r="Y10" s="67"/>
      <c r="Z10" s="67"/>
      <c r="AA10" s="67"/>
      <c r="AB10" s="67"/>
      <c r="AC10" s="67"/>
      <c r="AD10" s="68">
        <f>データ!R6</f>
        <v>1982</v>
      </c>
      <c r="AE10" s="68"/>
      <c r="AF10" s="68"/>
      <c r="AG10" s="68"/>
      <c r="AH10" s="68"/>
      <c r="AI10" s="68"/>
      <c r="AJ10" s="68"/>
      <c r="AK10" s="2"/>
      <c r="AL10" s="68">
        <f>データ!V6</f>
        <v>35003</v>
      </c>
      <c r="AM10" s="68"/>
      <c r="AN10" s="68"/>
      <c r="AO10" s="68"/>
      <c r="AP10" s="68"/>
      <c r="AQ10" s="68"/>
      <c r="AR10" s="68"/>
      <c r="AS10" s="68"/>
      <c r="AT10" s="67">
        <f>データ!W6</f>
        <v>7.49</v>
      </c>
      <c r="AU10" s="67"/>
      <c r="AV10" s="67"/>
      <c r="AW10" s="67"/>
      <c r="AX10" s="67"/>
      <c r="AY10" s="67"/>
      <c r="AZ10" s="67"/>
      <c r="BA10" s="67"/>
      <c r="BB10" s="67">
        <f>データ!X6</f>
        <v>4673.3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gr5OU2K+8iyhathgyEj+0RbejcxvR9osMEoh4t7uBXiznihtcRo74kZc7R6xIRc0KF40bH38xyLPoJ24zxC0OA==" saltValue="1sON8gKBGwsqYOA46Aa0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222160</v>
      </c>
      <c r="D6" s="33">
        <f t="shared" si="3"/>
        <v>47</v>
      </c>
      <c r="E6" s="33">
        <f t="shared" si="3"/>
        <v>17</v>
      </c>
      <c r="F6" s="33">
        <f t="shared" si="3"/>
        <v>1</v>
      </c>
      <c r="G6" s="33">
        <f t="shared" si="3"/>
        <v>0</v>
      </c>
      <c r="H6" s="33" t="str">
        <f t="shared" si="3"/>
        <v>静岡県　袋井市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39.68</v>
      </c>
      <c r="Q6" s="34">
        <f t="shared" si="3"/>
        <v>85.45</v>
      </c>
      <c r="R6" s="34">
        <f t="shared" si="3"/>
        <v>1982</v>
      </c>
      <c r="S6" s="34">
        <f t="shared" si="3"/>
        <v>88234</v>
      </c>
      <c r="T6" s="34">
        <f t="shared" si="3"/>
        <v>108.33</v>
      </c>
      <c r="U6" s="34">
        <f t="shared" si="3"/>
        <v>814.49</v>
      </c>
      <c r="V6" s="34">
        <f t="shared" si="3"/>
        <v>35003</v>
      </c>
      <c r="W6" s="34">
        <f t="shared" si="3"/>
        <v>7.49</v>
      </c>
      <c r="X6" s="34">
        <f t="shared" si="3"/>
        <v>4673.3</v>
      </c>
      <c r="Y6" s="35">
        <f>IF(Y7="",NA(),Y7)</f>
        <v>63.5</v>
      </c>
      <c r="Z6" s="35">
        <f t="shared" ref="Z6:AH6" si="4">IF(Z7="",NA(),Z7)</f>
        <v>62.62</v>
      </c>
      <c r="AA6" s="35">
        <f t="shared" si="4"/>
        <v>66.209999999999994</v>
      </c>
      <c r="AB6" s="35">
        <f t="shared" si="4"/>
        <v>88.04</v>
      </c>
      <c r="AC6" s="35">
        <f t="shared" si="4"/>
        <v>88.03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849.31</v>
      </c>
      <c r="BG6" s="35">
        <f t="shared" ref="BG6:BO6" si="7">IF(BG7="",NA(),BG7)</f>
        <v>866.36</v>
      </c>
      <c r="BH6" s="35">
        <f t="shared" si="7"/>
        <v>820.11</v>
      </c>
      <c r="BI6" s="35">
        <f t="shared" si="7"/>
        <v>340.26</v>
      </c>
      <c r="BJ6" s="35">
        <f t="shared" si="7"/>
        <v>402.58</v>
      </c>
      <c r="BK6" s="35">
        <f t="shared" si="7"/>
        <v>854.16</v>
      </c>
      <c r="BL6" s="35">
        <f t="shared" si="7"/>
        <v>848.31</v>
      </c>
      <c r="BM6" s="35">
        <f t="shared" si="7"/>
        <v>774.99</v>
      </c>
      <c r="BN6" s="35">
        <f t="shared" si="7"/>
        <v>799.41</v>
      </c>
      <c r="BO6" s="35">
        <f t="shared" si="7"/>
        <v>820.36</v>
      </c>
      <c r="BP6" s="34" t="str">
        <f>IF(BP7="","",IF(BP7="-","【-】","【"&amp;SUBSTITUTE(TEXT(BP7,"#,##0.00"),"-","△")&amp;"】"))</f>
        <v>【682.78】</v>
      </c>
      <c r="BQ6" s="35">
        <f>IF(BQ7="",NA(),BQ7)</f>
        <v>40.69</v>
      </c>
      <c r="BR6" s="35">
        <f t="shared" ref="BR6:BZ6" si="8">IF(BR7="",NA(),BR7)</f>
        <v>40.479999999999997</v>
      </c>
      <c r="BS6" s="35">
        <f t="shared" si="8"/>
        <v>46.23</v>
      </c>
      <c r="BT6" s="35">
        <f t="shared" si="8"/>
        <v>72.319999999999993</v>
      </c>
      <c r="BU6" s="35">
        <f t="shared" si="8"/>
        <v>75.14</v>
      </c>
      <c r="BV6" s="35">
        <f t="shared" si="8"/>
        <v>93.13</v>
      </c>
      <c r="BW6" s="35">
        <f t="shared" si="8"/>
        <v>94.38</v>
      </c>
      <c r="BX6" s="35">
        <f t="shared" si="8"/>
        <v>96.57</v>
      </c>
      <c r="BY6" s="35">
        <f t="shared" si="8"/>
        <v>96.54</v>
      </c>
      <c r="BZ6" s="35">
        <f t="shared" si="8"/>
        <v>95.4</v>
      </c>
      <c r="CA6" s="34" t="str">
        <f>IF(CA7="","",IF(CA7="-","【-】","【"&amp;SUBSTITUTE(TEXT(CA7,"#,##0.00"),"-","△")&amp;"】"))</f>
        <v>【100.91】</v>
      </c>
      <c r="CB6" s="35">
        <f>IF(CB7="",NA(),CB7)</f>
        <v>245.93</v>
      </c>
      <c r="CC6" s="35">
        <f t="shared" ref="CC6:CK6" si="9">IF(CC7="",NA(),CC7)</f>
        <v>251.37</v>
      </c>
      <c r="CD6" s="35">
        <f t="shared" si="9"/>
        <v>240.6</v>
      </c>
      <c r="CE6" s="35">
        <f t="shared" si="9"/>
        <v>151.22</v>
      </c>
      <c r="CF6" s="35">
        <f t="shared" si="9"/>
        <v>150</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68.98</v>
      </c>
      <c r="CN6" s="35">
        <f t="shared" ref="CN6:CV6" si="10">IF(CN7="",NA(),CN7)</f>
        <v>62.48</v>
      </c>
      <c r="CO6" s="35">
        <f t="shared" si="10"/>
        <v>63.82</v>
      </c>
      <c r="CP6" s="35">
        <f t="shared" si="10"/>
        <v>65.36</v>
      </c>
      <c r="CQ6" s="35">
        <f t="shared" si="10"/>
        <v>55.59</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85.61</v>
      </c>
      <c r="CY6" s="35">
        <f t="shared" ref="CY6:DG6" si="11">IF(CY7="",NA(),CY7)</f>
        <v>87.03</v>
      </c>
      <c r="CZ6" s="35">
        <f t="shared" si="11"/>
        <v>87.95</v>
      </c>
      <c r="DA6" s="35">
        <f t="shared" si="11"/>
        <v>89.1</v>
      </c>
      <c r="DB6" s="35">
        <f t="shared" si="11"/>
        <v>89.4</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0.53</v>
      </c>
      <c r="EF6" s="35">
        <f t="shared" ref="EF6:EN6" si="14">IF(EF7="",NA(),EF7)</f>
        <v>1.29</v>
      </c>
      <c r="EG6" s="35">
        <f t="shared" si="14"/>
        <v>1.1399999999999999</v>
      </c>
      <c r="EH6" s="35">
        <f t="shared" si="14"/>
        <v>0.17</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222160</v>
      </c>
      <c r="D7" s="37">
        <v>47</v>
      </c>
      <c r="E7" s="37">
        <v>17</v>
      </c>
      <c r="F7" s="37">
        <v>1</v>
      </c>
      <c r="G7" s="37">
        <v>0</v>
      </c>
      <c r="H7" s="37" t="s">
        <v>98</v>
      </c>
      <c r="I7" s="37" t="s">
        <v>99</v>
      </c>
      <c r="J7" s="37" t="s">
        <v>100</v>
      </c>
      <c r="K7" s="37" t="s">
        <v>101</v>
      </c>
      <c r="L7" s="37" t="s">
        <v>102</v>
      </c>
      <c r="M7" s="37" t="s">
        <v>103</v>
      </c>
      <c r="N7" s="38" t="s">
        <v>104</v>
      </c>
      <c r="O7" s="38" t="s">
        <v>105</v>
      </c>
      <c r="P7" s="38">
        <v>39.68</v>
      </c>
      <c r="Q7" s="38">
        <v>85.45</v>
      </c>
      <c r="R7" s="38">
        <v>1982</v>
      </c>
      <c r="S7" s="38">
        <v>88234</v>
      </c>
      <c r="T7" s="38">
        <v>108.33</v>
      </c>
      <c r="U7" s="38">
        <v>814.49</v>
      </c>
      <c r="V7" s="38">
        <v>35003</v>
      </c>
      <c r="W7" s="38">
        <v>7.49</v>
      </c>
      <c r="X7" s="38">
        <v>4673.3</v>
      </c>
      <c r="Y7" s="38">
        <v>63.5</v>
      </c>
      <c r="Z7" s="38">
        <v>62.62</v>
      </c>
      <c r="AA7" s="38">
        <v>66.209999999999994</v>
      </c>
      <c r="AB7" s="38">
        <v>88.04</v>
      </c>
      <c r="AC7" s="38">
        <v>88.03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849.31</v>
      </c>
      <c r="BG7" s="38">
        <v>866.36</v>
      </c>
      <c r="BH7" s="38">
        <v>820.11</v>
      </c>
      <c r="BI7" s="38">
        <v>340.26</v>
      </c>
      <c r="BJ7" s="38">
        <v>402.58</v>
      </c>
      <c r="BK7" s="38">
        <v>854.16</v>
      </c>
      <c r="BL7" s="38">
        <v>848.31</v>
      </c>
      <c r="BM7" s="38">
        <v>774.99</v>
      </c>
      <c r="BN7" s="38">
        <v>799.41</v>
      </c>
      <c r="BO7" s="38">
        <v>820.36</v>
      </c>
      <c r="BP7" s="38">
        <v>682.78</v>
      </c>
      <c r="BQ7" s="38">
        <v>40.69</v>
      </c>
      <c r="BR7" s="38">
        <v>40.479999999999997</v>
      </c>
      <c r="BS7" s="38">
        <v>46.23</v>
      </c>
      <c r="BT7" s="38">
        <v>72.319999999999993</v>
      </c>
      <c r="BU7" s="38">
        <v>75.14</v>
      </c>
      <c r="BV7" s="38">
        <v>93.13</v>
      </c>
      <c r="BW7" s="38">
        <v>94.38</v>
      </c>
      <c r="BX7" s="38">
        <v>96.57</v>
      </c>
      <c r="BY7" s="38">
        <v>96.54</v>
      </c>
      <c r="BZ7" s="38">
        <v>95.4</v>
      </c>
      <c r="CA7" s="38">
        <v>100.91</v>
      </c>
      <c r="CB7" s="38">
        <v>245.93</v>
      </c>
      <c r="CC7" s="38">
        <v>251.37</v>
      </c>
      <c r="CD7" s="38">
        <v>240.6</v>
      </c>
      <c r="CE7" s="38">
        <v>151.22</v>
      </c>
      <c r="CF7" s="38">
        <v>150</v>
      </c>
      <c r="CG7" s="38">
        <v>167.97</v>
      </c>
      <c r="CH7" s="38">
        <v>165.45</v>
      </c>
      <c r="CI7" s="38">
        <v>161.54</v>
      </c>
      <c r="CJ7" s="38">
        <v>162.81</v>
      </c>
      <c r="CK7" s="38">
        <v>163.19999999999999</v>
      </c>
      <c r="CL7" s="38">
        <v>136.86000000000001</v>
      </c>
      <c r="CM7" s="38">
        <v>68.98</v>
      </c>
      <c r="CN7" s="38">
        <v>62.48</v>
      </c>
      <c r="CO7" s="38">
        <v>63.82</v>
      </c>
      <c r="CP7" s="38">
        <v>65.36</v>
      </c>
      <c r="CQ7" s="38">
        <v>55.59</v>
      </c>
      <c r="CR7" s="38">
        <v>64.87</v>
      </c>
      <c r="CS7" s="38">
        <v>65.62</v>
      </c>
      <c r="CT7" s="38">
        <v>64.67</v>
      </c>
      <c r="CU7" s="38">
        <v>64.959999999999994</v>
      </c>
      <c r="CV7" s="38">
        <v>65.040000000000006</v>
      </c>
      <c r="CW7" s="38">
        <v>58.98</v>
      </c>
      <c r="CX7" s="38">
        <v>85.61</v>
      </c>
      <c r="CY7" s="38">
        <v>87.03</v>
      </c>
      <c r="CZ7" s="38">
        <v>87.95</v>
      </c>
      <c r="DA7" s="38">
        <v>89.1</v>
      </c>
      <c r="DB7" s="38">
        <v>89.4</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0.53</v>
      </c>
      <c r="EF7" s="38">
        <v>1.29</v>
      </c>
      <c r="EG7" s="38">
        <v>1.1399999999999999</v>
      </c>
      <c r="EH7" s="38">
        <v>0.17</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袋井市役所</cp:lastModifiedBy>
  <cp:lastPrinted>2020-01-29T08:03:24Z</cp:lastPrinted>
  <dcterms:created xsi:type="dcterms:W3CDTF">2019-12-05T05:05:02Z</dcterms:created>
  <dcterms:modified xsi:type="dcterms:W3CDTF">2020-01-30T05:52:54Z</dcterms:modified>
  <cp:category/>
</cp:coreProperties>
</file>