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各課フォルダ\1045 水道部\1000 水道業務課\旧統合OA各課キャビネット\各課キャビネット\１　　庶務\1　庶務\1-11　国県等照会・回答・報告　(保1)\県照会・回答・報告\令和元年度\経営比較分析表\20200128_公営企業に係る「経営比較分析表」の公表について\回答\"/>
    </mc:Choice>
  </mc:AlternateContent>
  <workbookProtection workbookAlgorithmName="SHA-512" workbookHashValue="mndDK0hSgtBy2HurDWXt0GXzWYbf3xgsPVbd7nZ3u/+GStLT3DKutHMI1bhirZfQWYo35eHBpuZfnUGYd84ZLA==" workbookSaltValue="hkOd4mcifJu3e/EpU0ifHQ==" workbookSpinCount="100000" lockStructure="1"/>
  <bookViews>
    <workbookView xWindow="0" yWindow="0" windowWidth="15360" windowHeight="7632"/>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<sst xmlns="http://schemas.openxmlformats.org/spreadsheetml/2006/main" count="220" uniqueCount="108">
  <si>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</si>
  <si>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</si>
  <si>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</si>
  <si>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</si>
  <si>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</si>
  <si>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</si>
  <si>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</si>
  <si>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</si>
  <si>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</si>
  <si>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</si>
  <si>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</si>
  <si>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</si>
  <si>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</si>
  <si>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</si>
  <si>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</si>
  <si>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</si>
  <si>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</si>
  <si>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</si>
  <si>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</si>
  <si>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</si>
  <si>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</si>
  <si>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</si>
  <si>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</si>
  <si>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</si>
  <si>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</si>
  <si>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</si>
  <si>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</si>
  <si>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</si>
  <si>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</si>
  <si>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</si>
  <si>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</si>
  <si>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</si>
  <si>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</si>
  <si>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</si>
  <si>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</si>
  <si>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</si>
  <si>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</si>
  <si>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</si>
  <si>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</si>
  <si>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</si>
  <si>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</si>
  <si>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</si>
  <si>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</si>
  <si>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</si>
  <si>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</si>
  <si>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</si>
  <si>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</si>
  <si>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</si>
  <si>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</si>
  <si>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</si>
  <si>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</si>
  <si>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</si>
  <si>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</si>
  <si>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</si>
  <si>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</si>
  <si>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</si>
  <si>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</si>
  <si>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</si>
  <si>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</si>
  <si>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</si>
  <si>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</si>
  <si>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</si>
  <si>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</si>
  <si>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</si>
  <si>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</si>
  <si>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</si>
  <si>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</si>
  <si>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</si>
  <si>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</si>
  <si>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</si>
  <si>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</si>
  <si>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</si>
  <si>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</si>
  <si>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</si>
  <si>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</si>
  <si>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</si>
  <si>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</si>
  <si>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</si>
  <si>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</si>
  <si>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</si>
  <si>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</si>
  <si>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</si>
  <si>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</si>
  <si>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</si>
  <si>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</si>
  <si>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</si>
  <si>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</si>
  <si>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</si>
  <si>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</si>
  <si>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</si>
  <si>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</si>
  <si>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</si>
  <si>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</si>
  <si>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</si>
  <si>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</si>
  <si>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</si>
  <si>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</si>
  <si>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</si>
  <si>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</si>
  <si>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</si>
  <si>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</si>
  <si>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</si>
  <si>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</si>
  <si>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</si>
  <si>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</si>
  <si>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今後数年間は給水収益の大幅な変動はないと推測しているが、毎年減少傾向にあること、また、施設の更新費用の増加が見込まれるなど、当市水道事業の経営環境は厳しいものがある。
　重要なライフラインである水道事業を継続的に維持できるよう、民間委託など効率的な運営手法を検討し、利用者が安心して利用していただけるよう努めたい。</t>
    <phoneticPr fontId="4"/>
  </si>
  <si>
    <t>　各指標①から⑥における経営状態については、類似団体の平均値と比較し良好であり、健全性を維持していると思われる。これは、当市が富士山麓の清流と豊富な湧水等の自然に恵まれ、おいしい水を安価に供給できる環境にあること、また、平成19年度から起債を行わず起債の未償還分を減少させてきたことが要因と考えられる。
　しかしながら、指標①経常収支比率及び⑤料金回収率については、収益の減少及び費用の増加により平成27年度から減少していること、また、⑥給水原価が増加傾向にあることから、より一層の経営の効率化を進めていく必要がある。
　⑦施設利用率については、毎年類似団体の平均値より高い値で推移している（H28については、決算状況調査の報告誤りがあった。正しい値は67.1%）。
　⑧有収率については市域面積が広く管路延長も長いことから類似団体の平均値より低い。このため、有収率が向上するよう、老朽管の更新を進めていく必要があることから、今後も水道ビジョンに基づく施設の耐震化及び老朽管の効率的な更新を進めていく予定である。</t>
    <rPh sb="169" eb="170">
      <t>オヨ</t>
    </rPh>
    <rPh sb="172" eb="174">
      <t>リョウキン</t>
    </rPh>
    <rPh sb="174" eb="176">
      <t>カイシュウ</t>
    </rPh>
    <rPh sb="176" eb="177">
      <t>リツ</t>
    </rPh>
    <rPh sb="183" eb="185">
      <t>シュウエキ</t>
    </rPh>
    <rPh sb="186" eb="188">
      <t>ゲンショウ</t>
    </rPh>
    <rPh sb="188" eb="189">
      <t>オヨ</t>
    </rPh>
    <rPh sb="190" eb="192">
      <t>ヒヨウ</t>
    </rPh>
    <rPh sb="193" eb="195">
      <t>ゾウカ</t>
    </rPh>
    <rPh sb="198" eb="200">
      <t>ヘイセイ</t>
    </rPh>
    <rPh sb="202" eb="204">
      <t>ネンド</t>
    </rPh>
    <rPh sb="206" eb="208">
      <t>ゲンショウ</t>
    </rPh>
    <rPh sb="219" eb="221">
      <t>キュウスイ</t>
    </rPh>
    <rPh sb="221" eb="223">
      <t>ゲンカ</t>
    </rPh>
    <rPh sb="224" eb="226">
      <t>ゾウカ</t>
    </rPh>
    <rPh sb="226" eb="228">
      <t>ケイコウ</t>
    </rPh>
    <rPh sb="413" eb="415">
      <t>コンゴ</t>
    </rPh>
    <rPh sb="432" eb="433">
      <t>オヨ</t>
    </rPh>
    <phoneticPr fontId="4"/>
  </si>
  <si>
    <t>　①有形固定資産減価償却率については、毎年増加傾向にあり、平成30年度は類似団体平均値とほぼ同値となっている。②管路経年化率については、類似団体の平均値を下回っているが、資産の老朽化が進んでいる状況にあることから毎年増加傾向となっている。③管路更新率については、老朽管の布設替えの進捗が遅れているため毎年減少傾向にある。
　今後も引き続き料金負担を極力増加させることのないよう、水道ビジョンを踏まえ、平準化した事業費で効率的な更新に努めたい。
※平成27年度の②管路経年化率及び③管路更新化率については、決算状況調査の報告漏れがあったため0％となっているが、正しい値は下記のとおりである。
②管路経年化率(H27)：7.85
③管路更新率(H27)　：1.37</t>
    <rPh sb="19" eb="21">
      <t>マイトシ</t>
    </rPh>
    <rPh sb="21" eb="23">
      <t>ゾウカ</t>
    </rPh>
    <rPh sb="23" eb="25">
      <t>ケイコウ</t>
    </rPh>
    <rPh sb="29" eb="31">
      <t>ヘイセイ</t>
    </rPh>
    <rPh sb="33" eb="35">
      <t>ネンド</t>
    </rPh>
    <rPh sb="36" eb="38">
      <t>ルイジ</t>
    </rPh>
    <rPh sb="38" eb="40">
      <t>ダンタイ</t>
    </rPh>
    <rPh sb="40" eb="43">
      <t>ヘイキンチ</t>
    </rPh>
    <rPh sb="46" eb="48">
      <t>ドウチ</t>
    </rPh>
    <rPh sb="106" eb="108">
      <t>マイトシ</t>
    </rPh>
    <rPh sb="108" eb="110">
      <t>ゾウカ</t>
    </rPh>
    <rPh sb="110" eb="112">
      <t>ケイコウ</t>
    </rPh>
    <rPh sb="120" eb="122">
      <t>カンロ</t>
    </rPh>
    <rPh sb="122" eb="124">
      <t>コウシン</t>
    </rPh>
    <rPh sb="124" eb="125">
      <t>リツ</t>
    </rPh>
    <rPh sb="150" eb="152">
      <t>マイトシ</t>
    </rPh>
    <rPh sb="152" eb="154">
      <t>ゲンショウ</t>
    </rPh>
    <rPh sb="154" eb="156">
      <t>ケイコウ</t>
    </rPh>
    <rPh sb="162" eb="164">
      <t>コンゴ</t>
    </rPh>
    <rPh sb="165" eb="166">
      <t>ヒ</t>
    </rPh>
    <rPh sb="167" eb="16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</si>
</sst>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1.24</c:v>
                </c:pt>
                <c:pt idx="1">
                  <c:v>0</c:v>
                </c:pt>
                <c:pt idx="2" formatCode="#,##0.00;&quot;△&quot;#,##0.00;&quot;-&quot;">
                  <c:v>0.94</c:v>
                </c:pt>
                <c:pt idx="3" formatCode="#,##0.00;&quot;△&quot;#,##0.00;&quot;-&quot;">
                  <c:v>0.64</c:v>
                </c:pt>
                <c:pt idx="4" formatCode="#,##0.00;&quot;△&quot;#,##0.00;&quot;-&quot;">
                  <c:v>0.56000000000000005</c:v>
                </c:pt>
              </c:numCache>
            </c:numRef>
          </c:val>
          <c:extLst>
            <c:ext xmlns:c16="http://schemas.microsoft.com/office/drawing/2014/chart" uri="{C3380CC4-5D6E-409C-BE32-E72D297353CC}">
              <c16:uniqueId val="{00000000-E5B2-4868-83A0-DC2C0521AE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E5B2-4868-83A0-DC2C0521AE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68.040000000000006</c:v>
                </c:pt>
                <c:pt idx="1">
                  <c:v>67.34</c:v>
                </c:pt>
                <c:pt idx="2">
                  <c:v>74.36</c:v>
                </c:pt>
                <c:pt idx="3">
                  <c:v>67.069999999999993</c:v>
                </c:pt>
                <c:pt idx="4">
                  <c:v>66.36</c:v>
                </c:pt>
              </c:numCache>
            </c:numRef>
          </c:val>
          <c:extLst>
            <c:ext xmlns:c16="http://schemas.microsoft.com/office/drawing/2014/chart" uri="{C3380CC4-5D6E-409C-BE32-E72D297353CC}">
              <c16:uniqueId val="{00000000-24E5-4B2C-99E1-A59FA81058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24E5-4B2C-99E1-A59FA81058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82.99</c:v>
                </c:pt>
                <c:pt idx="1">
                  <c:v>82.99</c:v>
                </c:pt>
                <c:pt idx="2">
                  <c:v>82.99</c:v>
                </c:pt>
                <c:pt idx="3">
                  <c:v>82.99</c:v>
                </c:pt>
                <c:pt idx="4">
                  <c:v>82.99</c:v>
                </c:pt>
              </c:numCache>
            </c:numRef>
          </c:val>
          <c:extLst>
            <c:ext xmlns:c16="http://schemas.microsoft.com/office/drawing/2014/chart" uri="{C3380CC4-5D6E-409C-BE32-E72D297353CC}">
              <c16:uniqueId val="{00000000-D451-4658-BD9F-477377C898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D451-4658-BD9F-477377C898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122.72</c:v>
                </c:pt>
                <c:pt idx="1">
                  <c:v>123.87</c:v>
                </c:pt>
                <c:pt idx="2">
                  <c:v>123.14</c:v>
                </c:pt>
                <c:pt idx="3">
                  <c:v>120.38</c:v>
                </c:pt>
                <c:pt idx="4">
                  <c:v>117.29</c:v>
                </c:pt>
              </c:numCache>
            </c:numRef>
          </c:val>
          <c:extLst>
            <c:ext xmlns:c16="http://schemas.microsoft.com/office/drawing/2014/chart" uri="{C3380CC4-5D6E-409C-BE32-E72D297353CC}">
              <c16:uniqueId val="{00000000-9C77-48B5-949F-DA522DDA1A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9C77-48B5-949F-DA522DDA1A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43.88</c:v>
                </c:pt>
                <c:pt idx="1">
                  <c:v>44.98</c:v>
                </c:pt>
                <c:pt idx="2">
                  <c:v>45.99</c:v>
                </c:pt>
                <c:pt idx="3">
                  <c:v>46.93</c:v>
                </c:pt>
                <c:pt idx="4">
                  <c:v>47.94</c:v>
                </c:pt>
              </c:numCache>
            </c:numRef>
          </c:val>
          <c:extLst>
            <c:ext xmlns:c16="http://schemas.microsoft.com/office/drawing/2014/chart" uri="{C3380CC4-5D6E-409C-BE32-E72D297353CC}">
              <c16:uniqueId val="{00000000-DA05-4E8F-A2AA-10CAD64EB9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DA05-4E8F-A2AA-10CAD64EB9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7.56</c:v>
                </c:pt>
                <c:pt idx="1">
                  <c:v>0</c:v>
                </c:pt>
                <c:pt idx="2" formatCode="#,##0.00;&quot;△&quot;#,##0.00;&quot;-&quot;">
                  <c:v>8.4600000000000009</c:v>
                </c:pt>
                <c:pt idx="3" formatCode="#,##0.00;&quot;△&quot;#,##0.00;&quot;-&quot;">
                  <c:v>10.37</c:v>
                </c:pt>
                <c:pt idx="4" formatCode="#,##0.00;&quot;△&quot;#,##0.00;&quot;-&quot;">
                  <c:v>12.68</c:v>
                </c:pt>
              </c:numCache>
            </c:numRef>
          </c:val>
          <c:extLst>
            <c:ext xmlns:c16="http://schemas.microsoft.com/office/drawing/2014/chart" uri="{C3380CC4-5D6E-409C-BE32-E72D297353CC}">
              <c16:uniqueId val="{00000000-5659-4CB4-8345-B077E7D124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5659-4CB4-8345-B077E7D124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02-486B-B546-BE012517D7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3802-486B-B546-BE012517D7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243.69</c:v>
                </c:pt>
                <c:pt idx="1">
                  <c:v>256.42</c:v>
                </c:pt>
                <c:pt idx="2">
                  <c:v>206.65</c:v>
                </c:pt>
                <c:pt idx="3">
                  <c:v>215.73</c:v>
                </c:pt>
                <c:pt idx="4">
                  <c:v>195.96</c:v>
                </c:pt>
              </c:numCache>
            </c:numRef>
          </c:val>
          <c:extLst>
            <c:ext xmlns:c16="http://schemas.microsoft.com/office/drawing/2014/chart" uri="{C3380CC4-5D6E-409C-BE32-E72D297353CC}">
              <c16:uniqueId val="{00000000-DDDE-4352-BFE9-5D7C86954F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DDDE-4352-BFE9-5D7C86954F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132.44999999999999</c:v>
                </c:pt>
                <c:pt idx="1">
                  <c:v>119.09</c:v>
                </c:pt>
                <c:pt idx="2">
                  <c:v>105.13</c:v>
                </c:pt>
                <c:pt idx="3">
                  <c:v>90.25</c:v>
                </c:pt>
                <c:pt idx="4">
                  <c:v>77.239999999999995</c:v>
                </c:pt>
              </c:numCache>
            </c:numRef>
          </c:val>
          <c:extLst>
            <c:ext xmlns:c16="http://schemas.microsoft.com/office/drawing/2014/chart" uri="{C3380CC4-5D6E-409C-BE32-E72D297353CC}">
              <c16:uniqueId val="{00000000-72A3-40FB-9EB7-12E8CE0122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72A3-40FB-9EB7-12E8CE0122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121.71</c:v>
                </c:pt>
                <c:pt idx="1">
                  <c:v>123.17</c:v>
                </c:pt>
                <c:pt idx="2">
                  <c:v>122.37</c:v>
                </c:pt>
                <c:pt idx="3">
                  <c:v>119.2</c:v>
                </c:pt>
                <c:pt idx="4">
                  <c:v>115.44</c:v>
                </c:pt>
              </c:numCache>
            </c:numRef>
          </c:val>
          <c:extLst>
            <c:ext xmlns:c16="http://schemas.microsoft.com/office/drawing/2014/chart" uri="{C3380CC4-5D6E-409C-BE32-E72D297353CC}">
              <c16:uniqueId val="{00000000-36DC-445E-ABAF-8BC9A7AE71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36DC-445E-ABAF-8BC9A7AE71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82.27</c:v>
                </c:pt>
                <c:pt idx="1">
                  <c:v>81.260000000000005</c:v>
                </c:pt>
                <c:pt idx="2">
                  <c:v>81.81</c:v>
                </c:pt>
                <c:pt idx="3">
                  <c:v>84.02</c:v>
                </c:pt>
                <c:pt idx="4">
                  <c:v>86.85</c:v>
                </c:pt>
              </c:numCache>
            </c:numRef>
          </c:val>
          <c:extLst>
            <c:ext xmlns:c16="http://schemas.microsoft.com/office/drawing/2014/chart" uri="{C3380CC4-5D6E-409C-BE32-E72D297353CC}">
              <c16:uniqueId val="{00000000-6AD9-41C3-8E87-0C77732CF6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6AD9-41C3-8E87-0C77732CF6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I57" sqref="BI5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静岡県　富士宮市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132961</v>
      </c>
      <c r="AM8" s="70"/>
      <c r="AN8" s="70"/>
      <c r="AO8" s="70"/>
      <c r="AP8" s="70"/>
      <c r="AQ8" s="70"/>
      <c r="AR8" s="70"/>
      <c r="AS8" s="70"/>
      <c r="AT8" s="66">
        <f>データ!$S$6</f>
        <v>389.08</v>
      </c>
      <c r="AU8" s="67"/>
      <c r="AV8" s="67"/>
      <c r="AW8" s="67"/>
      <c r="AX8" s="67"/>
      <c r="AY8" s="67"/>
      <c r="AZ8" s="67"/>
      <c r="BA8" s="67"/>
      <c r="BB8" s="69">
        <f>データ!$T$6</f>
        <v>341.73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91.2</v>
      </c>
      <c r="J10" s="67"/>
      <c r="K10" s="67"/>
      <c r="L10" s="67"/>
      <c r="M10" s="67"/>
      <c r="N10" s="67"/>
      <c r="O10" s="68"/>
      <c r="P10" s="69">
        <f>データ!$P$6</f>
        <v>95.21</v>
      </c>
      <c r="Q10" s="69"/>
      <c r="R10" s="69"/>
      <c r="S10" s="69"/>
      <c r="T10" s="69"/>
      <c r="U10" s="69"/>
      <c r="V10" s="69"/>
      <c r="W10" s="70">
        <f>データ!$Q$6</f>
        <v>1782</v>
      </c>
      <c r="X10" s="70"/>
      <c r="Y10" s="70"/>
      <c r="Z10" s="70"/>
      <c r="AA10" s="70"/>
      <c r="AB10" s="70"/>
      <c r="AC10" s="70"/>
      <c r="AD10" s="2"/>
      <c r="AE10" s="2"/>
      <c r="AF10" s="2"/>
      <c r="AG10" s="2"/>
      <c r="AH10" s="4"/>
      <c r="AI10" s="4"/>
      <c r="AJ10" s="4"/>
      <c r="AK10" s="4"/>
      <c r="AL10" s="70">
        <f>データ!$U$6</f>
        <v>126301</v>
      </c>
      <c r="AM10" s="70"/>
      <c r="AN10" s="70"/>
      <c r="AO10" s="70"/>
      <c r="AP10" s="70"/>
      <c r="AQ10" s="70"/>
      <c r="AR10" s="70"/>
      <c r="AS10" s="70"/>
      <c r="AT10" s="66">
        <f>データ!$V$6</f>
        <v>108.42</v>
      </c>
      <c r="AU10" s="67"/>
      <c r="AV10" s="67"/>
      <c r="AW10" s="67"/>
      <c r="AX10" s="67"/>
      <c r="AY10" s="67"/>
      <c r="AZ10" s="67"/>
      <c r="BA10" s="67"/>
      <c r="BB10" s="69">
        <f>データ!$W$6</f>
        <v>1164.92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tDfvLracMpGtwtP1I0Ml3TE084wfI0PtBK0HRw77TVe4jYw6wsq/lWobkEBmaLzfesn89O6UwiSNFHlwfQuCA==" saltValue="Y0ktFlxJd3/wfG2HZY40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222071</v>
      </c>
      <c r="D6" s="34">
        <f t="shared" si="3"/>
        <v>46</v>
      </c>
      <c r="E6" s="34">
        <f t="shared" si="3"/>
        <v>1</v>
      </c>
      <c r="F6" s="34">
        <f t="shared" si="3"/>
        <v>0</v>
      </c>
      <c r="G6" s="34">
        <f t="shared" si="3"/>
        <v>1</v>
      </c>
      <c r="H6" s="34" t="str">
        <f t="shared" si="3"/>
        <v>静岡県　富士宮市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91.2</v>
      </c>
      <c r="P6" s="35">
        <f t="shared" si="3"/>
        <v>95.21</v>
      </c>
      <c r="Q6" s="35">
        <f t="shared" si="3"/>
        <v>1782</v>
      </c>
      <c r="R6" s="35">
        <f t="shared" si="3"/>
        <v>132961</v>
      </c>
      <c r="S6" s="35">
        <f t="shared" si="3"/>
        <v>389.08</v>
      </c>
      <c r="T6" s="35">
        <f t="shared" si="3"/>
        <v>341.73</v>
      </c>
      <c r="U6" s="35">
        <f t="shared" si="3"/>
        <v>126301</v>
      </c>
      <c r="V6" s="35">
        <f t="shared" si="3"/>
        <v>108.42</v>
      </c>
      <c r="W6" s="35">
        <f t="shared" si="3"/>
        <v>1164.92</v>
      </c>
      <c r="X6" s="36">
        <f>IF(X7="",NA(),X7)</f>
        <v>122.72</v>
      </c>
      <c r="Y6" s="36">
        <f t="shared" ref="Y6:AG6" si="4">IF(Y7="",NA(),Y7)</f>
        <v>123.87</v>
      </c>
      <c r="Z6" s="36">
        <f t="shared" si="4"/>
        <v>123.14</v>
      </c>
      <c r="AA6" s="36">
        <f t="shared" si="4"/>
        <v>120.38</v>
      </c>
      <c r="AB6" s="36">
        <f t="shared" si="4"/>
        <v>117.29</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243.69</v>
      </c>
      <c r="AU6" s="36">
        <f t="shared" ref="AU6:BC6" si="6">IF(AU7="",NA(),AU7)</f>
        <v>256.42</v>
      </c>
      <c r="AV6" s="36">
        <f t="shared" si="6"/>
        <v>206.65</v>
      </c>
      <c r="AW6" s="36">
        <f t="shared" si="6"/>
        <v>215.73</v>
      </c>
      <c r="AX6" s="36">
        <f t="shared" si="6"/>
        <v>195.96</v>
      </c>
      <c r="AY6" s="36">
        <f t="shared" si="6"/>
        <v>344.19</v>
      </c>
      <c r="AZ6" s="36">
        <f t="shared" si="6"/>
        <v>352.05</v>
      </c>
      <c r="BA6" s="36">
        <f t="shared" si="6"/>
        <v>349.04</v>
      </c>
      <c r="BB6" s="36">
        <f t="shared" si="6"/>
        <v>337.49</v>
      </c>
      <c r="BC6" s="36">
        <f t="shared" si="6"/>
        <v>335.6</v>
      </c>
      <c r="BD6" s="35" t="str">
        <f>IF(BD7="","",IF(BD7="-","【-】","【"&amp;SUBSTITUTE(TEXT(BD7,"#,##0.00"),"-","△")&amp;"】"))</f>
        <v>【261.93】</v>
      </c>
      <c r="BE6" s="36">
        <f>IF(BE7="",NA(),BE7)</f>
        <v>132.44999999999999</v>
      </c>
      <c r="BF6" s="36">
        <f t="shared" ref="BF6:BN6" si="7">IF(BF7="",NA(),BF7)</f>
        <v>119.09</v>
      </c>
      <c r="BG6" s="36">
        <f t="shared" si="7"/>
        <v>105.13</v>
      </c>
      <c r="BH6" s="36">
        <f t="shared" si="7"/>
        <v>90.25</v>
      </c>
      <c r="BI6" s="36">
        <f t="shared" si="7"/>
        <v>77.239999999999995</v>
      </c>
      <c r="BJ6" s="36">
        <f t="shared" si="7"/>
        <v>252.09</v>
      </c>
      <c r="BK6" s="36">
        <f t="shared" si="7"/>
        <v>250.76</v>
      </c>
      <c r="BL6" s="36">
        <f t="shared" si="7"/>
        <v>254.54</v>
      </c>
      <c r="BM6" s="36">
        <f t="shared" si="7"/>
        <v>265.92</v>
      </c>
      <c r="BN6" s="36">
        <f t="shared" si="7"/>
        <v>258.26</v>
      </c>
      <c r="BO6" s="35" t="str">
        <f>IF(BO7="","",IF(BO7="-","【-】","【"&amp;SUBSTITUTE(TEXT(BO7,"#,##0.00"),"-","△")&amp;"】"))</f>
        <v>【270.46】</v>
      </c>
      <c r="BP6" s="36">
        <f>IF(BP7="",NA(),BP7)</f>
        <v>121.71</v>
      </c>
      <c r="BQ6" s="36">
        <f t="shared" ref="BQ6:BY6" si="8">IF(BQ7="",NA(),BQ7)</f>
        <v>123.17</v>
      </c>
      <c r="BR6" s="36">
        <f t="shared" si="8"/>
        <v>122.37</v>
      </c>
      <c r="BS6" s="36">
        <f t="shared" si="8"/>
        <v>119.2</v>
      </c>
      <c r="BT6" s="36">
        <f t="shared" si="8"/>
        <v>115.44</v>
      </c>
      <c r="BU6" s="36">
        <f t="shared" si="8"/>
        <v>106.22</v>
      </c>
      <c r="BV6" s="36">
        <f t="shared" si="8"/>
        <v>106.69</v>
      </c>
      <c r="BW6" s="36">
        <f t="shared" si="8"/>
        <v>106.52</v>
      </c>
      <c r="BX6" s="36">
        <f t="shared" si="8"/>
        <v>105.86</v>
      </c>
      <c r="BY6" s="36">
        <f t="shared" si="8"/>
        <v>106.07</v>
      </c>
      <c r="BZ6" s="35" t="str">
        <f>IF(BZ7="","",IF(BZ7="-","【-】","【"&amp;SUBSTITUTE(TEXT(BZ7,"#,##0.00"),"-","△")&amp;"】"))</f>
        <v>【103.91】</v>
      </c>
      <c r="CA6" s="36">
        <f>IF(CA7="",NA(),CA7)</f>
        <v>82.27</v>
      </c>
      <c r="CB6" s="36">
        <f t="shared" ref="CB6:CJ6" si="9">IF(CB7="",NA(),CB7)</f>
        <v>81.260000000000005</v>
      </c>
      <c r="CC6" s="36">
        <f t="shared" si="9"/>
        <v>81.81</v>
      </c>
      <c r="CD6" s="36">
        <f t="shared" si="9"/>
        <v>84.02</v>
      </c>
      <c r="CE6" s="36">
        <f t="shared" si="9"/>
        <v>86.85</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68.040000000000006</v>
      </c>
      <c r="CM6" s="36">
        <f t="shared" ref="CM6:CU6" si="10">IF(CM7="",NA(),CM7)</f>
        <v>67.34</v>
      </c>
      <c r="CN6" s="36">
        <f t="shared" si="10"/>
        <v>74.36</v>
      </c>
      <c r="CO6" s="36">
        <f t="shared" si="10"/>
        <v>67.069999999999993</v>
      </c>
      <c r="CP6" s="36">
        <f t="shared" si="10"/>
        <v>66.36</v>
      </c>
      <c r="CQ6" s="36">
        <f t="shared" si="10"/>
        <v>62.12</v>
      </c>
      <c r="CR6" s="36">
        <f t="shared" si="10"/>
        <v>62.26</v>
      </c>
      <c r="CS6" s="36">
        <f t="shared" si="10"/>
        <v>62.1</v>
      </c>
      <c r="CT6" s="36">
        <f t="shared" si="10"/>
        <v>62.38</v>
      </c>
      <c r="CU6" s="36">
        <f t="shared" si="10"/>
        <v>62.83</v>
      </c>
      <c r="CV6" s="35" t="str">
        <f>IF(CV7="","",IF(CV7="-","【-】","【"&amp;SUBSTITUTE(TEXT(CV7,"#,##0.00"),"-","△")&amp;"】"))</f>
        <v>【60.27】</v>
      </c>
      <c r="CW6" s="36">
        <f>IF(CW7="",NA(),CW7)</f>
        <v>82.99</v>
      </c>
      <c r="CX6" s="36">
        <f t="shared" ref="CX6:DF6" si="11">IF(CX7="",NA(),CX7)</f>
        <v>82.99</v>
      </c>
      <c r="CY6" s="36">
        <f t="shared" si="11"/>
        <v>82.99</v>
      </c>
      <c r="CZ6" s="36">
        <f t="shared" si="11"/>
        <v>82.99</v>
      </c>
      <c r="DA6" s="36">
        <f t="shared" si="11"/>
        <v>82.99</v>
      </c>
      <c r="DB6" s="36">
        <f t="shared" si="11"/>
        <v>89.45</v>
      </c>
      <c r="DC6" s="36">
        <f t="shared" si="11"/>
        <v>89.5</v>
      </c>
      <c r="DD6" s="36">
        <f t="shared" si="11"/>
        <v>89.52</v>
      </c>
      <c r="DE6" s="36">
        <f t="shared" si="11"/>
        <v>89.17</v>
      </c>
      <c r="DF6" s="36">
        <f t="shared" si="11"/>
        <v>88.86</v>
      </c>
      <c r="DG6" s="35" t="str">
        <f>IF(DG7="","",IF(DG7="-","【-】","【"&amp;SUBSTITUTE(TEXT(DG7,"#,##0.00"),"-","△")&amp;"】"))</f>
        <v>【89.92】</v>
      </c>
      <c r="DH6" s="36">
        <f>IF(DH7="",NA(),DH7)</f>
        <v>43.88</v>
      </c>
      <c r="DI6" s="36">
        <f t="shared" ref="DI6:DQ6" si="12">IF(DI7="",NA(),DI7)</f>
        <v>44.98</v>
      </c>
      <c r="DJ6" s="36">
        <f t="shared" si="12"/>
        <v>45.99</v>
      </c>
      <c r="DK6" s="36">
        <f t="shared" si="12"/>
        <v>46.93</v>
      </c>
      <c r="DL6" s="36">
        <f t="shared" si="12"/>
        <v>47.94</v>
      </c>
      <c r="DM6" s="36">
        <f t="shared" si="12"/>
        <v>44.91</v>
      </c>
      <c r="DN6" s="36">
        <f t="shared" si="12"/>
        <v>45.89</v>
      </c>
      <c r="DO6" s="36">
        <f t="shared" si="12"/>
        <v>46.58</v>
      </c>
      <c r="DP6" s="36">
        <f t="shared" si="12"/>
        <v>46.99</v>
      </c>
      <c r="DQ6" s="36">
        <f t="shared" si="12"/>
        <v>47.89</v>
      </c>
      <c r="DR6" s="35" t="str">
        <f>IF(DR7="","",IF(DR7="-","【-】","【"&amp;SUBSTITUTE(TEXT(DR7,"#,##0.00"),"-","△")&amp;"】"))</f>
        <v>【48.85】</v>
      </c>
      <c r="DS6" s="36">
        <f>IF(DS7="",NA(),DS7)</f>
        <v>7.56</v>
      </c>
      <c r="DT6" s="35">
        <f t="shared" ref="DT6:EB6" si="13">IF(DT7="",NA(),DT7)</f>
        <v>0</v>
      </c>
      <c r="DU6" s="36">
        <f t="shared" si="13"/>
        <v>8.4600000000000009</v>
      </c>
      <c r="DV6" s="36">
        <f t="shared" si="13"/>
        <v>10.37</v>
      </c>
      <c r="DW6" s="36">
        <f t="shared" si="13"/>
        <v>12.68</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1.24</v>
      </c>
      <c r="EE6" s="35">
        <f t="shared" ref="EE6:EM6" si="14">IF(EE7="",NA(),EE7)</f>
        <v>0</v>
      </c>
      <c r="EF6" s="36">
        <f t="shared" si="14"/>
        <v>0.94</v>
      </c>
      <c r="EG6" s="36">
        <f t="shared" si="14"/>
        <v>0.64</v>
      </c>
      <c r="EH6" s="36">
        <f t="shared" si="14"/>
        <v>0.56000000000000005</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2">
      <c r="A7" s="29"/>
      <c r="B7" s="38">
        <v>2018</v>
      </c>
      <c r="C7" s="38">
        <v>222071</v>
      </c>
      <c r="D7" s="38">
        <v>46</v>
      </c>
      <c r="E7" s="38">
        <v>1</v>
      </c>
      <c r="F7" s="38">
        <v>0</v>
      </c>
      <c r="G7" s="38">
        <v>1</v>
      </c>
      <c r="H7" s="38" t="s">
        <v>93</v>
      </c>
      <c r="I7" s="38" t="s">
        <v>94</v>
      </c>
      <c r="J7" s="38" t="s">
        <v>95</v>
      </c>
      <c r="K7" s="38" t="s">
        <v>96</v>
      </c>
      <c r="L7" s="38" t="s">
        <v>97</v>
      </c>
      <c r="M7" s="38" t="s">
        <v>98</v>
      </c>
      <c r="N7" s="39" t="s">
        <v>99</v>
      </c>
      <c r="O7" s="39">
        <v>91.2</v>
      </c>
      <c r="P7" s="39">
        <v>95.21</v>
      </c>
      <c r="Q7" s="39">
        <v>1782</v>
      </c>
      <c r="R7" s="39">
        <v>132961</v>
      </c>
      <c r="S7" s="39">
        <v>389.08</v>
      </c>
      <c r="T7" s="39">
        <v>341.73</v>
      </c>
      <c r="U7" s="39">
        <v>126301</v>
      </c>
      <c r="V7" s="39">
        <v>108.42</v>
      </c>
      <c r="W7" s="39">
        <v>1164.92</v>
      </c>
      <c r="X7" s="39">
        <v>122.72</v>
      </c>
      <c r="Y7" s="39">
        <v>123.87</v>
      </c>
      <c r="Z7" s="39">
        <v>123.14</v>
      </c>
      <c r="AA7" s="39">
        <v>120.38</v>
      </c>
      <c r="AB7" s="39">
        <v>117.29</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243.69</v>
      </c>
      <c r="AU7" s="39">
        <v>256.42</v>
      </c>
      <c r="AV7" s="39">
        <v>206.65</v>
      </c>
      <c r="AW7" s="39">
        <v>215.73</v>
      </c>
      <c r="AX7" s="39">
        <v>195.96</v>
      </c>
      <c r="AY7" s="39">
        <v>344.19</v>
      </c>
      <c r="AZ7" s="39">
        <v>352.05</v>
      </c>
      <c r="BA7" s="39">
        <v>349.04</v>
      </c>
      <c r="BB7" s="39">
        <v>337.49</v>
      </c>
      <c r="BC7" s="39">
        <v>335.6</v>
      </c>
      <c r="BD7" s="39">
        <v>261.93</v>
      </c>
      <c r="BE7" s="39">
        <v>132.44999999999999</v>
      </c>
      <c r="BF7" s="39">
        <v>119.09</v>
      </c>
      <c r="BG7" s="39">
        <v>105.13</v>
      </c>
      <c r="BH7" s="39">
        <v>90.25</v>
      </c>
      <c r="BI7" s="39">
        <v>77.239999999999995</v>
      </c>
      <c r="BJ7" s="39">
        <v>252.09</v>
      </c>
      <c r="BK7" s="39">
        <v>250.76</v>
      </c>
      <c r="BL7" s="39">
        <v>254.54</v>
      </c>
      <c r="BM7" s="39">
        <v>265.92</v>
      </c>
      <c r="BN7" s="39">
        <v>258.26</v>
      </c>
      <c r="BO7" s="39">
        <v>270.45999999999998</v>
      </c>
      <c r="BP7" s="39">
        <v>121.71</v>
      </c>
      <c r="BQ7" s="39">
        <v>123.17</v>
      </c>
      <c r="BR7" s="39">
        <v>122.37</v>
      </c>
      <c r="BS7" s="39">
        <v>119.2</v>
      </c>
      <c r="BT7" s="39">
        <v>115.44</v>
      </c>
      <c r="BU7" s="39">
        <v>106.22</v>
      </c>
      <c r="BV7" s="39">
        <v>106.69</v>
      </c>
      <c r="BW7" s="39">
        <v>106.52</v>
      </c>
      <c r="BX7" s="39">
        <v>105.86</v>
      </c>
      <c r="BY7" s="39">
        <v>106.07</v>
      </c>
      <c r="BZ7" s="39">
        <v>103.91</v>
      </c>
      <c r="CA7" s="39">
        <v>82.27</v>
      </c>
      <c r="CB7" s="39">
        <v>81.260000000000005</v>
      </c>
      <c r="CC7" s="39">
        <v>81.81</v>
      </c>
      <c r="CD7" s="39">
        <v>84.02</v>
      </c>
      <c r="CE7" s="39">
        <v>86.85</v>
      </c>
      <c r="CF7" s="39">
        <v>155.22999999999999</v>
      </c>
      <c r="CG7" s="39">
        <v>154.91999999999999</v>
      </c>
      <c r="CH7" s="39">
        <v>155.80000000000001</v>
      </c>
      <c r="CI7" s="39">
        <v>158.58000000000001</v>
      </c>
      <c r="CJ7" s="39">
        <v>159.22</v>
      </c>
      <c r="CK7" s="39">
        <v>167.11</v>
      </c>
      <c r="CL7" s="39">
        <v>68.040000000000006</v>
      </c>
      <c r="CM7" s="39">
        <v>67.34</v>
      </c>
      <c r="CN7" s="39">
        <v>74.36</v>
      </c>
      <c r="CO7" s="39">
        <v>67.069999999999993</v>
      </c>
      <c r="CP7" s="39">
        <v>66.36</v>
      </c>
      <c r="CQ7" s="39">
        <v>62.12</v>
      </c>
      <c r="CR7" s="39">
        <v>62.26</v>
      </c>
      <c r="CS7" s="39">
        <v>62.1</v>
      </c>
      <c r="CT7" s="39">
        <v>62.38</v>
      </c>
      <c r="CU7" s="39">
        <v>62.83</v>
      </c>
      <c r="CV7" s="39">
        <v>60.27</v>
      </c>
      <c r="CW7" s="39">
        <v>82.99</v>
      </c>
      <c r="CX7" s="39">
        <v>82.99</v>
      </c>
      <c r="CY7" s="39">
        <v>82.99</v>
      </c>
      <c r="CZ7" s="39">
        <v>82.99</v>
      </c>
      <c r="DA7" s="39">
        <v>82.99</v>
      </c>
      <c r="DB7" s="39">
        <v>89.45</v>
      </c>
      <c r="DC7" s="39">
        <v>89.5</v>
      </c>
      <c r="DD7" s="39">
        <v>89.52</v>
      </c>
      <c r="DE7" s="39">
        <v>89.17</v>
      </c>
      <c r="DF7" s="39">
        <v>88.86</v>
      </c>
      <c r="DG7" s="39">
        <v>89.92</v>
      </c>
      <c r="DH7" s="39">
        <v>43.88</v>
      </c>
      <c r="DI7" s="39">
        <v>44.98</v>
      </c>
      <c r="DJ7" s="39">
        <v>45.99</v>
      </c>
      <c r="DK7" s="39">
        <v>46.93</v>
      </c>
      <c r="DL7" s="39">
        <v>47.94</v>
      </c>
      <c r="DM7" s="39">
        <v>44.91</v>
      </c>
      <c r="DN7" s="39">
        <v>45.89</v>
      </c>
      <c r="DO7" s="39">
        <v>46.58</v>
      </c>
      <c r="DP7" s="39">
        <v>46.99</v>
      </c>
      <c r="DQ7" s="39">
        <v>47.89</v>
      </c>
      <c r="DR7" s="39">
        <v>48.85</v>
      </c>
      <c r="DS7" s="39">
        <v>7.56</v>
      </c>
      <c r="DT7" s="39">
        <v>0</v>
      </c>
      <c r="DU7" s="39">
        <v>8.4600000000000009</v>
      </c>
      <c r="DV7" s="39">
        <v>10.37</v>
      </c>
      <c r="DW7" s="39">
        <v>12.68</v>
      </c>
      <c r="DX7" s="39">
        <v>12.03</v>
      </c>
      <c r="DY7" s="39">
        <v>13.14</v>
      </c>
      <c r="DZ7" s="39">
        <v>14.45</v>
      </c>
      <c r="EA7" s="39">
        <v>15.83</v>
      </c>
      <c r="EB7" s="39">
        <v>16.899999999999999</v>
      </c>
      <c r="EC7" s="39">
        <v>17.8</v>
      </c>
      <c r="ED7" s="39">
        <v>1.24</v>
      </c>
      <c r="EE7" s="39">
        <v>0</v>
      </c>
      <c r="EF7" s="39">
        <v>0.94</v>
      </c>
      <c r="EG7" s="39">
        <v>0.64</v>
      </c>
      <c r="EH7" s="39">
        <v>0.56000000000000005</v>
      </c>
      <c r="EI7" s="39">
        <v>0.75</v>
      </c>
      <c r="EJ7" s="39">
        <v>0.95</v>
      </c>
      <c r="EK7" s="39">
        <v>0.74</v>
      </c>
      <c r="EL7" s="39">
        <v>0.74</v>
      </c>
      <c r="EM7" s="39">
        <v>0.72</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大内　孝雄</cp:lastModifiedBy>
  <cp:lastPrinted>2020-01-21T08:27:52Z</cp:lastPrinted>
  <dcterms:created xsi:type="dcterms:W3CDTF">2019-12-05T04:17:37Z</dcterms:created>
  <dcterms:modified xsi:type="dcterms:W3CDTF">2020-01-21T08:29:47Z</dcterms:modified>
  <cp:category/>
</cp:coreProperties>
</file>