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9XxMwZsa9sMnIlT0I0Ivma0pjpEFcp70FYUA5O0fO6bkNIA/vVFb+SyNnp7QGVUTW6UqZeAkDEu98Zv5IKOuug==" workbookSaltValue="nVWE+m08nYdmX2SMHOIxhw==" workbookSpinCount="100000"/>
  <bookViews>
    <workbookView xWindow="0" yWindow="15" windowWidth="15360" windowHeight="7620"/>
  </bookViews>
  <sheets>
    <sheet name="法非適用_下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<sst xmlns:r="http://schemas.openxmlformats.org/officeDocument/2006/relationships" xmlns="http://schemas.openxmlformats.org/spreadsheetml/2006/main" count="111" uniqueCount="111">
  <si>
    <t>事業名</t>
  </si>
  <si>
    <t>業務名</t>
    <rPh sb="2" eb="3">
      <t>メイ</t>
    </rPh>
    <phoneticPr fontId="1"/>
  </si>
  <si>
    <t>経営比較分析表（平成30年度決算）</t>
  </si>
  <si>
    <t>全国平均</t>
    <rPh sb="0" eb="2">
      <t>ゼンコク</t>
    </rPh>
    <rPh sb="2" eb="4">
      <t>ヘイキン</t>
    </rPh>
    <phoneticPr fontId="1"/>
  </si>
  <si>
    <t>類似団体区分</t>
    <rPh sb="4" eb="6">
      <t>クブン</t>
    </rPh>
    <phoneticPr fontId="1"/>
  </si>
  <si>
    <t>業種名</t>
    <rPh sb="2" eb="3">
      <t>メイ</t>
    </rPh>
    <phoneticPr fontId="1"/>
  </si>
  <si>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</si>
  <si>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</si>
  <si>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</si>
  <si>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</si>
  <si>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</si>
  <si>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</si>
  <si>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</si>
  <si>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</si>
  <si>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</si>
  <si>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</si>
  <si>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</si>
  <si>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</si>
  <si>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</si>
  <si>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</si>
  <si>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</si>
  <si>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</si>
  <si>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</si>
  <si>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rPr>
      <t>3</t>
    </r>
    <r>
      <rPr>
        <b/>
        <sz val="11"/>
        <color theme="1"/>
        <rFont val="ＭＳ ゴシック"/>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</si>
  <si>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</si>
  <si>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</si>
  <si>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</si>
  <si>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</si>
  <si>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</si>
  <si>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</si>
  <si>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</si>
  <si>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</si>
  <si>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比率(N-4)</t>
    <rPh sb="0" eb="2">
      <t>ヒリツ</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</si>
  <si>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</si>
  <si>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②累積欠損金比率(％)</t>
  </si>
  <si>
    <t>業種CD</t>
    <rPh sb="0" eb="2">
      <t>ギョウシュ</t>
    </rPh>
    <phoneticPr fontId="1"/>
  </si>
  <si>
    <t>－</t>
  </si>
  <si>
    <t>平成30年度全国平均</t>
  </si>
  <si>
    <t>①有形固定資産減価償却率(％)</t>
    <rPh sb="1" eb="3">
      <t>ユウケイ</t>
    </rPh>
    <rPh sb="3" eb="5">
      <t>コテイ</t>
    </rPh>
    <rPh sb="5" eb="7">
      <t>シサン</t>
    </rPh>
    <rPh sb="7" eb="9">
      <t>ゲンカ</t>
    </rPh>
    <rPh sb="9" eb="11">
      <t>ショウキャク</t>
    </rPh>
    <rPh sb="11" eb="12">
      <t>リツ</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</si>
  <si>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</si>
  <si>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</si>
  <si>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</si>
  <si>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</si>
  <si>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</si>
  <si>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</si>
  <si>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</si>
  <si>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</si>
  <si>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</si>
  <si>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</si>
  <si>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</si>
  <si>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</si>
  <si>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</si>
  <si>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2①</t>
  </si>
  <si>
    <t>年度</t>
    <rPh sb="0" eb="2">
      <t>ネンド</t>
    </rPh>
    <phoneticPr fontId="1"/>
  </si>
  <si>
    <t>-</t>
  </si>
  <si>
    <t>人口</t>
    <rPh sb="0" eb="2">
      <t>ジンコウ</t>
    </rPh>
    <phoneticPr fontId="1"/>
  </si>
  <si>
    <t>下水道事業(法非適用)</t>
    <rPh sb="3" eb="5">
      <t>ジギョウ</t>
    </rPh>
    <rPh sb="6" eb="7">
      <t>ホウ</t>
    </rPh>
    <rPh sb="7" eb="8">
      <t>ヒ</t>
    </rPh>
    <rPh sb="8" eb="10">
      <t>テキヨウ</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</si>
  <si>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</si>
  <si>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</si>
  <si>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</si>
  <si>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</si>
  <si>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①収益的収支比率(％)</t>
    <rPh sb="1" eb="4">
      <t>シュウエキテキ</t>
    </rPh>
    <phoneticPr fontId="1"/>
  </si>
  <si>
    <t>施設CD</t>
    <rPh sb="0" eb="2">
      <t>シセツ</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</si>
  <si>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</si>
  <si>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</si>
  <si>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</si>
  <si>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</si>
  <si>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</si>
  <si>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</si>
  <si>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</si>
  <si>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</si>
  <si>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</si>
  <si>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</si>
  <si>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</si>
  <si>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</si>
  <si>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</si>
  <si>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③管渠改善率については、平成26年度より管路長寿命化事業として老朽化した下水道管の更生工事を行っております。下水道管の老朽化は年々進んでおり、今後も長寿命化計画に基づき、危険度判断や管路改築・更生工事を行い、管路の延命を図ります。</t>
    <rPh sb="1" eb="3">
      <t>カンキョ</t>
    </rPh>
    <rPh sb="3" eb="5">
      <t>カイゼン</t>
    </rPh>
    <rPh sb="5" eb="6">
      <t>リツ</t>
    </rPh>
    <rPh sb="12" eb="14">
      <t>ヘイセイ</t>
    </rPh>
    <rPh sb="16" eb="18">
      <t>ネンド</t>
    </rPh>
    <rPh sb="20" eb="22">
      <t>カンロ</t>
    </rPh>
    <rPh sb="22" eb="23">
      <t>チョウ</t>
    </rPh>
    <rPh sb="23" eb="26">
      <t>ジュミョウカ</t>
    </rPh>
    <rPh sb="26" eb="28">
      <t>ジギョウ</t>
    </rPh>
    <rPh sb="31" eb="34">
      <t>ロウキュウカ</t>
    </rPh>
    <rPh sb="36" eb="39">
      <t>ゲスイドウ</t>
    </rPh>
    <rPh sb="39" eb="40">
      <t>カン</t>
    </rPh>
    <rPh sb="41" eb="43">
      <t>コウセイ</t>
    </rPh>
    <rPh sb="43" eb="45">
      <t>コウジ</t>
    </rPh>
    <rPh sb="46" eb="47">
      <t>オコナ</t>
    </rPh>
    <rPh sb="54" eb="57">
      <t>ゲスイドウ</t>
    </rPh>
    <rPh sb="57" eb="58">
      <t>カン</t>
    </rPh>
    <rPh sb="59" eb="62">
      <t>ロウキュウカ</t>
    </rPh>
    <rPh sb="63" eb="65">
      <t>ネンネン</t>
    </rPh>
    <rPh sb="65" eb="66">
      <t>スス</t>
    </rPh>
    <rPh sb="71" eb="73">
      <t>コンゴ</t>
    </rPh>
    <rPh sb="74" eb="75">
      <t>チョウ</t>
    </rPh>
    <rPh sb="75" eb="78">
      <t>ジュミョウカ</t>
    </rPh>
    <rPh sb="78" eb="80">
      <t>ケイカク</t>
    </rPh>
    <rPh sb="81" eb="82">
      <t>モト</t>
    </rPh>
    <rPh sb="85" eb="88">
      <t>キケンド</t>
    </rPh>
    <rPh sb="88" eb="90">
      <t>ハンダン</t>
    </rPh>
    <rPh sb="91" eb="93">
      <t>カンロ</t>
    </rPh>
    <rPh sb="93" eb="95">
      <t>カイチク</t>
    </rPh>
    <rPh sb="96" eb="98">
      <t>コウセイ</t>
    </rPh>
    <rPh sb="98" eb="100">
      <t>コウジ</t>
    </rPh>
    <rPh sb="101" eb="102">
      <t>オコナ</t>
    </rPh>
    <rPh sb="104" eb="106">
      <t>カンロ</t>
    </rPh>
    <rPh sb="107" eb="109">
      <t>エンメイ</t>
    </rPh>
    <rPh sb="110" eb="111">
      <t>ハカ</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</si>
  <si>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</si>
  <si>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</si>
  <si>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</si>
  <si>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</si>
  <si>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</si>
  <si>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</si>
  <si>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</si>
  <si>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</si>
  <si>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</si>
  <si>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</si>
  <si>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</si>
  <si>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</si>
  <si>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</si>
  <si>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</si>
  <si>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</si>
  <si>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</si>
  <si>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</si>
  <si>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</si>
  <si>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</si>
  <si>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</si>
  <si>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静岡県　藤枝市</t>
  </si>
  <si>
    <t>法非適用</t>
  </si>
  <si>
    <t>下水道事業</t>
  </si>
  <si>
    <t>公共下水道</t>
  </si>
  <si>
    <t>Bc1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</si>
  <si>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</si>
  <si>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</si>
  <si>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</si>
  <si>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</si>
  <si>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</si>
  <si>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</si>
  <si>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</si>
  <si>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当市の公共下水道の整備状況は、全体計画に対し整備率45％程度の整備段階です。昭和40年から管渠整備開始、昭和60年より施設供用開始したため、施設の老朽化が進み、更新・改築を含めた維持管理が必要となります。維持管理に係る多額の費用に対し、人口減少、節水機器の普及に伴い使用料収入減少傾向にあり、経営環境は厳しくなることが予測されます。
　令和２年度より公営企業会計が適用されます。市民サービスの安定的な提供を確保するために、運営体制や今後の投資のあり方、適正な使用料の見直し等の検討が必要になります。経営戦略の策定により、持続可能な下水道事業の安定経営を目指します。</t>
    <rPh sb="1" eb="3">
      <t>トウシ</t>
    </rPh>
    <rPh sb="4" eb="6">
      <t>コウキョウ</t>
    </rPh>
    <rPh sb="6" eb="9">
      <t>ゲスイドウ</t>
    </rPh>
    <rPh sb="10" eb="12">
      <t>セイビ</t>
    </rPh>
    <rPh sb="12" eb="14">
      <t>ジョウキョウ</t>
    </rPh>
    <rPh sb="16" eb="18">
      <t>ゼンタイ</t>
    </rPh>
    <rPh sb="18" eb="20">
      <t>ケイカク</t>
    </rPh>
    <rPh sb="21" eb="22">
      <t>タイ</t>
    </rPh>
    <rPh sb="23" eb="25">
      <t>セイビ</t>
    </rPh>
    <rPh sb="25" eb="26">
      <t>リツ</t>
    </rPh>
    <rPh sb="29" eb="31">
      <t>テイド</t>
    </rPh>
    <rPh sb="32" eb="34">
      <t>セイビ</t>
    </rPh>
    <rPh sb="34" eb="36">
      <t>ダンカイ</t>
    </rPh>
    <rPh sb="39" eb="41">
      <t>ショウワ</t>
    </rPh>
    <rPh sb="43" eb="44">
      <t>ネン</t>
    </rPh>
    <rPh sb="46" eb="48">
      <t>カンキョ</t>
    </rPh>
    <rPh sb="48" eb="50">
      <t>セイビ</t>
    </rPh>
    <rPh sb="50" eb="52">
      <t>カイシ</t>
    </rPh>
    <rPh sb="53" eb="55">
      <t>ショウワ</t>
    </rPh>
    <rPh sb="57" eb="58">
      <t>ネン</t>
    </rPh>
    <rPh sb="60" eb="62">
      <t>シセツ</t>
    </rPh>
    <rPh sb="62" eb="64">
      <t>キョウヨウ</t>
    </rPh>
    <rPh sb="64" eb="66">
      <t>カイシ</t>
    </rPh>
    <rPh sb="71" eb="73">
      <t>シセツ</t>
    </rPh>
    <rPh sb="74" eb="77">
      <t>ロウキュウカ</t>
    </rPh>
    <rPh sb="78" eb="79">
      <t>スス</t>
    </rPh>
    <rPh sb="81" eb="83">
      <t>コウシン</t>
    </rPh>
    <rPh sb="84" eb="86">
      <t>カイチク</t>
    </rPh>
    <rPh sb="87" eb="88">
      <t>フク</t>
    </rPh>
    <rPh sb="90" eb="92">
      <t>イジ</t>
    </rPh>
    <rPh sb="92" eb="94">
      <t>カンリ</t>
    </rPh>
    <rPh sb="95" eb="97">
      <t>ヒツヨウ</t>
    </rPh>
    <rPh sb="103" eb="105">
      <t>イジ</t>
    </rPh>
    <rPh sb="105" eb="107">
      <t>カンリ</t>
    </rPh>
    <rPh sb="108" eb="109">
      <t>カカ</t>
    </rPh>
    <rPh sb="110" eb="112">
      <t>タガク</t>
    </rPh>
    <rPh sb="113" eb="115">
      <t>ヒヨウ</t>
    </rPh>
    <rPh sb="116" eb="117">
      <t>タイ</t>
    </rPh>
    <rPh sb="119" eb="121">
      <t>ジンコウ</t>
    </rPh>
    <rPh sb="121" eb="123">
      <t>ゲンショウ</t>
    </rPh>
    <rPh sb="124" eb="126">
      <t>セッスイ</t>
    </rPh>
    <rPh sb="126" eb="128">
      <t>キキ</t>
    </rPh>
    <rPh sb="129" eb="131">
      <t>フキュウ</t>
    </rPh>
    <rPh sb="132" eb="133">
      <t>トモナ</t>
    </rPh>
    <rPh sb="134" eb="137">
      <t>シヨウリョウ</t>
    </rPh>
    <rPh sb="137" eb="139">
      <t>シュウニュウ</t>
    </rPh>
    <rPh sb="139" eb="141">
      <t>ゲンショウ</t>
    </rPh>
    <rPh sb="141" eb="143">
      <t>ケイコウ</t>
    </rPh>
    <rPh sb="147" eb="149">
      <t>ケイエイ</t>
    </rPh>
    <rPh sb="149" eb="151">
      <t>カンキョウ</t>
    </rPh>
    <rPh sb="152" eb="153">
      <t>キビ</t>
    </rPh>
    <rPh sb="160" eb="162">
      <t>ヨソク</t>
    </rPh>
    <rPh sb="169" eb="170">
      <t>レイ</t>
    </rPh>
    <rPh sb="170" eb="171">
      <t>ワ</t>
    </rPh>
    <rPh sb="172" eb="173">
      <t>ネン</t>
    </rPh>
    <rPh sb="173" eb="174">
      <t>ド</t>
    </rPh>
    <rPh sb="176" eb="178">
      <t>コウエイ</t>
    </rPh>
    <rPh sb="178" eb="180">
      <t>キギョウ</t>
    </rPh>
    <rPh sb="180" eb="182">
      <t>カイケイ</t>
    </rPh>
    <rPh sb="183" eb="185">
      <t>テキヨウ</t>
    </rPh>
    <rPh sb="190" eb="192">
      <t>シミン</t>
    </rPh>
    <rPh sb="197" eb="200">
      <t>アンテイテキ</t>
    </rPh>
    <rPh sb="201" eb="203">
      <t>テイキョウ</t>
    </rPh>
    <rPh sb="204" eb="206">
      <t>カクホ</t>
    </rPh>
    <rPh sb="212" eb="214">
      <t>ウンエイ</t>
    </rPh>
    <rPh sb="214" eb="216">
      <t>タイセイ</t>
    </rPh>
    <rPh sb="217" eb="219">
      <t>コンゴ</t>
    </rPh>
    <rPh sb="220" eb="222">
      <t>トウシ</t>
    </rPh>
    <rPh sb="225" eb="226">
      <t>カタ</t>
    </rPh>
    <rPh sb="227" eb="229">
      <t>テキセイ</t>
    </rPh>
    <rPh sb="230" eb="233">
      <t>シヨウリョウ</t>
    </rPh>
    <rPh sb="234" eb="236">
      <t>ミナオ</t>
    </rPh>
    <rPh sb="237" eb="238">
      <t>トウ</t>
    </rPh>
    <rPh sb="239" eb="241">
      <t>ケントウ</t>
    </rPh>
    <rPh sb="242" eb="244">
      <t>ヒツヨウ</t>
    </rPh>
    <rPh sb="250" eb="252">
      <t>ケイエイ</t>
    </rPh>
    <rPh sb="252" eb="254">
      <t>センリャク</t>
    </rPh>
    <rPh sb="255" eb="257">
      <t>サクテイ</t>
    </rPh>
    <rPh sb="261" eb="263">
      <t>ジゾク</t>
    </rPh>
    <rPh sb="263" eb="265">
      <t>カノウ</t>
    </rPh>
    <rPh sb="266" eb="269">
      <t>ゲスイドウ</t>
    </rPh>
    <rPh sb="269" eb="271">
      <t>ジギョウ</t>
    </rPh>
    <rPh sb="272" eb="274">
      <t>アンテイ</t>
    </rPh>
    <rPh sb="274" eb="276">
      <t>ケイエイ</t>
    </rPh>
    <rPh sb="277" eb="279">
      <t>メザ</t>
    </rPh>
    <phoneticPr fontId="1"/>
  </si>
  <si>
    <r>
      <t>①</t>
    </r>
    <r>
      <rPr>
        <sz val="11"/>
        <color auto="1"/>
        <rFont val="ＭＳ ゴシック"/>
      </rPr>
      <t xml:space="preserve">H27より繰入基準の見直しを行ったため収益的収支比率は減少しました。
④企業債残高対事業規模比率は前年に比べ、企業債残高は減少、使用料収入は同水準で推移したため微減。類似団体と同水準であり適正な経営ができていると考えます。
⑤経費回収率は前年とほぼ同水準となっていますが、使用料で回収すべき経費を賄えていません。不足分については一般会計からの繰入金を充てています。今後は適切な使用料の検討が課題となります。
⑥H28に総務省より分流式下水道に要する経費の算定方法が見直され、汚水処理費が減少し、汚水処理原価が下がりました。老朽化した施設の修繕やメンテナンス、管渠補修等により増加するため、効率的な修繕の実施や使用料の適正化が課題となります。
⑦施設利用率については類似団体より高い水準となっており、妥当な施設規模であると考えます。（当市は特定環境保全公共下水道と同一施設で処理しているため、特定環境保全公共下水道事業の利用率を加えたものが施設利用率となります。）
⑧水洗化率は前年に比べ、0.13％上昇したが、類似団体に比べ大きく乖離があるので、接続促進を引き続き継続しています。
</t>
    </r>
    <rPh sb="37" eb="39">
      <t>キギョウ</t>
    </rPh>
    <rPh sb="39" eb="40">
      <t>サイ</t>
    </rPh>
    <rPh sb="40" eb="42">
      <t>ザンダカ</t>
    </rPh>
    <rPh sb="42" eb="43">
      <t>タイ</t>
    </rPh>
    <rPh sb="43" eb="45">
      <t>ジギョウ</t>
    </rPh>
    <rPh sb="45" eb="47">
      <t>キボ</t>
    </rPh>
    <rPh sb="47" eb="49">
      <t>ヒリツ</t>
    </rPh>
    <rPh sb="50" eb="52">
      <t>ゼンネン</t>
    </rPh>
    <rPh sb="53" eb="54">
      <t>クラ</t>
    </rPh>
    <rPh sb="56" eb="58">
      <t>キギョウ</t>
    </rPh>
    <rPh sb="58" eb="59">
      <t>サイ</t>
    </rPh>
    <rPh sb="59" eb="61">
      <t>ザンダカ</t>
    </rPh>
    <rPh sb="62" eb="64">
      <t>ゲンショウ</t>
    </rPh>
    <rPh sb="65" eb="68">
      <t>シヨウリョウ</t>
    </rPh>
    <rPh sb="68" eb="70">
      <t>シュウニュウ</t>
    </rPh>
    <rPh sb="71" eb="74">
      <t>ドウスイジュン</t>
    </rPh>
    <rPh sb="75" eb="77">
      <t>スイイ</t>
    </rPh>
    <rPh sb="81" eb="83">
      <t>ビゲン</t>
    </rPh>
    <rPh sb="84" eb="86">
      <t>ルイジ</t>
    </rPh>
    <rPh sb="86" eb="88">
      <t>ダンタイ</t>
    </rPh>
    <rPh sb="89" eb="92">
      <t>ドウスイジュン</t>
    </rPh>
    <rPh sb="95" eb="97">
      <t>テキセイ</t>
    </rPh>
    <rPh sb="98" eb="100">
      <t>ケイエイ</t>
    </rPh>
    <rPh sb="107" eb="108">
      <t>カンガ</t>
    </rPh>
    <rPh sb="114" eb="116">
      <t>ケイヒ</t>
    </rPh>
    <rPh sb="116" eb="118">
      <t>カイシュウ</t>
    </rPh>
    <rPh sb="118" eb="119">
      <t>リツ</t>
    </rPh>
    <rPh sb="120" eb="122">
      <t>ゼンネン</t>
    </rPh>
    <rPh sb="125" eb="128">
      <t>ドウスイジュン</t>
    </rPh>
    <rPh sb="137" eb="140">
      <t>シヨウリョウ</t>
    </rPh>
    <rPh sb="141" eb="143">
      <t>カイシュウ</t>
    </rPh>
    <rPh sb="146" eb="148">
      <t>ケイヒ</t>
    </rPh>
    <rPh sb="149" eb="150">
      <t>マカナ</t>
    </rPh>
    <rPh sb="157" eb="159">
      <t>フソク</t>
    </rPh>
    <rPh sb="159" eb="160">
      <t>ブン</t>
    </rPh>
    <rPh sb="165" eb="167">
      <t>イッパン</t>
    </rPh>
    <rPh sb="167" eb="169">
      <t>カイケイ</t>
    </rPh>
    <rPh sb="172" eb="174">
      <t>クリイレ</t>
    </rPh>
    <rPh sb="174" eb="175">
      <t>キン</t>
    </rPh>
    <rPh sb="176" eb="177">
      <t>ア</t>
    </rPh>
    <rPh sb="183" eb="185">
      <t>コンゴ</t>
    </rPh>
    <rPh sb="186" eb="188">
      <t>テキセツ</t>
    </rPh>
    <rPh sb="189" eb="192">
      <t>シヨウリョウ</t>
    </rPh>
    <rPh sb="193" eb="195">
      <t>ケントウ</t>
    </rPh>
    <rPh sb="196" eb="198">
      <t>カダイ</t>
    </rPh>
    <rPh sb="210" eb="213">
      <t>ソウムショウ</t>
    </rPh>
    <rPh sb="215" eb="217">
      <t>ブンリュウ</t>
    </rPh>
    <rPh sb="217" eb="218">
      <t>シキ</t>
    </rPh>
    <rPh sb="218" eb="221">
      <t>ゲスイドウ</t>
    </rPh>
    <rPh sb="222" eb="223">
      <t>ヨウ</t>
    </rPh>
    <rPh sb="225" eb="227">
      <t>ケイヒ</t>
    </rPh>
    <rPh sb="228" eb="230">
      <t>サンテイ</t>
    </rPh>
    <rPh sb="230" eb="232">
      <t>ホウホウ</t>
    </rPh>
    <rPh sb="233" eb="235">
      <t>ミナオ</t>
    </rPh>
    <rPh sb="238" eb="240">
      <t>オスイ</t>
    </rPh>
    <rPh sb="240" eb="242">
      <t>ショリ</t>
    </rPh>
    <rPh sb="242" eb="243">
      <t>ヒ</t>
    </rPh>
    <rPh sb="244" eb="246">
      <t>ゲンショウ</t>
    </rPh>
    <rPh sb="248" eb="250">
      <t>オスイ</t>
    </rPh>
    <rPh sb="250" eb="252">
      <t>ショリ</t>
    </rPh>
    <rPh sb="252" eb="254">
      <t>ゲンカ</t>
    </rPh>
    <rPh sb="255" eb="256">
      <t>サ</t>
    </rPh>
    <rPh sb="262" eb="265">
      <t>ロウキュウカ</t>
    </rPh>
    <rPh sb="267" eb="269">
      <t>シセツ</t>
    </rPh>
    <rPh sb="270" eb="272">
      <t>シュウゼン</t>
    </rPh>
    <rPh sb="280" eb="282">
      <t>カンキョ</t>
    </rPh>
    <rPh sb="282" eb="284">
      <t>ホシュウ</t>
    </rPh>
    <rPh sb="284" eb="285">
      <t>トウ</t>
    </rPh>
    <rPh sb="288" eb="290">
      <t>ゾウカ</t>
    </rPh>
    <rPh sb="295" eb="298">
      <t>コウリツテキ</t>
    </rPh>
    <rPh sb="299" eb="301">
      <t>シュウゼン</t>
    </rPh>
    <rPh sb="302" eb="304">
      <t>ジッシ</t>
    </rPh>
    <rPh sb="305" eb="308">
      <t>シヨウリョウ</t>
    </rPh>
    <rPh sb="309" eb="312">
      <t>テキセイカ</t>
    </rPh>
    <rPh sb="313" eb="315">
      <t>カダイ</t>
    </rPh>
    <rPh sb="323" eb="325">
      <t>シセツ</t>
    </rPh>
    <rPh sb="325" eb="328">
      <t>リヨウリツ</t>
    </rPh>
    <rPh sb="333" eb="335">
      <t>ルイジ</t>
    </rPh>
    <rPh sb="335" eb="337">
      <t>ダンタイ</t>
    </rPh>
    <rPh sb="339" eb="340">
      <t>タカ</t>
    </rPh>
    <rPh sb="341" eb="343">
      <t>スイジュン</t>
    </rPh>
    <rPh sb="350" eb="352">
      <t>ダトウ</t>
    </rPh>
    <rPh sb="353" eb="355">
      <t>シセツ</t>
    </rPh>
    <rPh sb="355" eb="357">
      <t>キボ</t>
    </rPh>
    <rPh sb="361" eb="362">
      <t>カンガ</t>
    </rPh>
    <rPh sb="367" eb="369">
      <t>トウシ</t>
    </rPh>
    <rPh sb="370" eb="372">
      <t>トクテイ</t>
    </rPh>
    <rPh sb="372" eb="374">
      <t>カンキョウ</t>
    </rPh>
    <rPh sb="374" eb="376">
      <t>ホゼン</t>
    </rPh>
    <rPh sb="376" eb="378">
      <t>コウキョウ</t>
    </rPh>
    <rPh sb="378" eb="381">
      <t>ゲスイドウ</t>
    </rPh>
    <rPh sb="382" eb="383">
      <t>ドウ</t>
    </rPh>
    <rPh sb="383" eb="384">
      <t>イチ</t>
    </rPh>
    <rPh sb="384" eb="386">
      <t>シセツ</t>
    </rPh>
    <rPh sb="387" eb="389">
      <t>ショリ</t>
    </rPh>
    <rPh sb="396" eb="398">
      <t>トクテイ</t>
    </rPh>
    <rPh sb="398" eb="400">
      <t>カンキョウ</t>
    </rPh>
    <rPh sb="400" eb="402">
      <t>ホゼン</t>
    </rPh>
    <rPh sb="402" eb="404">
      <t>コウキョウ</t>
    </rPh>
    <rPh sb="404" eb="407">
      <t>ゲスイドウ</t>
    </rPh>
    <rPh sb="407" eb="409">
      <t>ジギョウ</t>
    </rPh>
    <rPh sb="410" eb="413">
      <t>リヨウリツ</t>
    </rPh>
    <rPh sb="414" eb="415">
      <t>クワ</t>
    </rPh>
    <rPh sb="420" eb="422">
      <t>シセツ</t>
    </rPh>
    <rPh sb="422" eb="425">
      <t>リヨウリツ</t>
    </rPh>
    <rPh sb="434" eb="437">
      <t>スイセンカ</t>
    </rPh>
    <rPh sb="437" eb="438">
      <t>リツ</t>
    </rPh>
    <rPh sb="439" eb="441">
      <t>ゼンネン</t>
    </rPh>
    <rPh sb="442" eb="443">
      <t>クラ</t>
    </rPh>
    <rPh sb="450" eb="452">
      <t>ジョウショウ</t>
    </rPh>
    <rPh sb="456" eb="458">
      <t>ルイジ</t>
    </rPh>
    <rPh sb="458" eb="460">
      <t>ダンタイ</t>
    </rPh>
    <rPh sb="461" eb="462">
      <t>クラ</t>
    </rPh>
    <rPh sb="463" eb="464">
      <t>オオ</t>
    </rPh>
    <rPh sb="466" eb="468">
      <t>カイリ</t>
    </rPh>
    <rPh sb="474" eb="476">
      <t>セツゾク</t>
    </rPh>
    <rPh sb="476" eb="478">
      <t>ソクシン</t>
    </rPh>
    <rPh sb="479" eb="480">
      <t>ヒ</t>
    </rPh>
    <rPh sb="481" eb="482">
      <t>ツヅ</t>
    </rPh>
    <rPh sb="483" eb="485">
      <t>ケイゾク</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</si>
</sst>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76" formatCode="#,##0.00;&quot;△&quot;#,##0.00"/>
    <numFmt numFmtId="180" formatCode="#,##0.00;&quot;△&quot;#,##0.00;&quot;-&quot;"/>
    <numFmt numFmtId="177" formatCode="#,##0;&quot;△&quot;#,##0"/>
    <numFmt numFmtId="179" formatCode="0.00_);[Red]\(0.00\)"/>
    <numFmt numFmtId="178" formatCode="ge"/>
  </numFmts>
  <fonts count="14">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auto="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6.e-002</c:v>
                </c:pt>
                <c:pt idx="1" formatCode="#,##0.00;&quot;△&quot;#,##0.00">
                  <c:v>0</c:v>
                </c:pt>
                <c:pt idx="2">
                  <c:v>0.11</c:v>
                </c:pt>
                <c:pt idx="3">
                  <c:v>1.22</c:v>
                </c:pt>
                <c:pt idx="4">
                  <c:v>0.64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データ!$EJ$6:$EN$6</c:f>
              <c:numCache>
                <c:formatCode>#,##0.00;"△"#,##0.00;"-"</c:formatCode>
                <c:ptCount val="5"/>
                <c:pt idx="0">
                  <c:v>5.e-002</c:v>
                </c:pt>
                <c:pt idx="1">
                  <c:v>7.0000000000000007e-002</c:v>
                </c:pt>
                <c:pt idx="2">
                  <c:v>0.1</c:v>
                </c:pt>
                <c:pt idx="3">
                  <c:v>0.14000000000000001</c:v>
                </c:pt>
                <c:pt idx="4">
                  <c:v>0.13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62.47</c:v>
                </c:pt>
                <c:pt idx="1">
                  <c:v>60.57</c:v>
                </c:pt>
                <c:pt idx="2">
                  <c:v>58.09</c:v>
                </c:pt>
                <c:pt idx="3">
                  <c:v>57.84</c:v>
                </c:pt>
                <c:pt idx="4">
                  <c:v>57.35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データ!$CR$6:$CV$6</c:f>
              <c:numCache>
                <c:formatCode>#,##0.00;"△"#,##0.00;"-"</c:formatCode>
                <c:ptCount val="5"/>
                <c:pt idx="0">
                  <c:v>58.28</c:v>
                </c:pt>
                <c:pt idx="1">
                  <c:v>62.64</c:v>
                </c:pt>
                <c:pt idx="2">
                  <c:v>58.12</c:v>
                </c:pt>
                <c:pt idx="3">
                  <c:v>58.83</c:v>
                </c:pt>
                <c:pt idx="4">
                  <c:v>56.51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93.48</c:v>
                </c:pt>
                <c:pt idx="1">
                  <c:v>92.34</c:v>
                </c:pt>
                <c:pt idx="2">
                  <c:v>91.74</c:v>
                </c:pt>
                <c:pt idx="3">
                  <c:v>91.22</c:v>
                </c:pt>
                <c:pt idx="4">
                  <c:v>91.35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データ!$DC$6:$DG$6</c:f>
              <c:numCache>
                <c:formatCode>#,##0.00;"△"#,##0.00;"-"</c:formatCode>
                <c:ptCount val="5"/>
                <c:pt idx="0">
                  <c:v>92.78</c:v>
                </c:pt>
                <c:pt idx="1">
                  <c:v>92.98</c:v>
                </c:pt>
                <c:pt idx="2">
                  <c:v>93.07</c:v>
                </c:pt>
                <c:pt idx="3">
                  <c:v>92.9</c:v>
                </c:pt>
                <c:pt idx="4">
                  <c:v>93.91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50.2</c:v>
                </c:pt>
                <c:pt idx="1">
                  <c:v>46.96</c:v>
                </c:pt>
                <c:pt idx="2">
                  <c:v>47.28</c:v>
                </c:pt>
                <c:pt idx="3">
                  <c:v>44.42</c:v>
                </c:pt>
                <c:pt idx="4">
                  <c:v>44.96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データ!$DN$6:$DR$6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データ!$DY$6:$EC$6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1374.74</c:v>
                </c:pt>
                <c:pt idx="1">
                  <c:v>1325.22</c:v>
                </c:pt>
                <c:pt idx="2">
                  <c:v>1327.7</c:v>
                </c:pt>
                <c:pt idx="3">
                  <c:v>700.35</c:v>
                </c:pt>
                <c:pt idx="4">
                  <c:v>590.70000000000005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#,##0.00;"△"#,##0.00;"-"</c:formatCode>
                <c:ptCount val="5"/>
                <c:pt idx="0">
                  <c:v>1117.27</c:v>
                </c:pt>
                <c:pt idx="1">
                  <c:v>664.04</c:v>
                </c:pt>
                <c:pt idx="2">
                  <c:v>625.12</c:v>
                </c:pt>
                <c:pt idx="3">
                  <c:v>610.16999999999996</c:v>
                </c:pt>
                <c:pt idx="4">
                  <c:v>605.9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42.91</c:v>
                </c:pt>
                <c:pt idx="1">
                  <c:v>45.55</c:v>
                </c:pt>
                <c:pt idx="2">
                  <c:v>85.2</c:v>
                </c:pt>
                <c:pt idx="3">
                  <c:v>85.32</c:v>
                </c:pt>
                <c:pt idx="4">
                  <c:v>85.36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#,##0.00;"△"#,##0.00;"-"</c:formatCode>
                <c:ptCount val="5"/>
                <c:pt idx="0">
                  <c:v>76.33</c:v>
                </c:pt>
                <c:pt idx="1">
                  <c:v>86.2</c:v>
                </c:pt>
                <c:pt idx="2">
                  <c:v>89.74</c:v>
                </c:pt>
                <c:pt idx="3">
                  <c:v>88.37</c:v>
                </c:pt>
                <c:pt idx="4">
                  <c:v>89.41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295.58</c:v>
                </c:pt>
                <c:pt idx="1">
                  <c:v>280.12</c:v>
                </c:pt>
                <c:pt idx="2">
                  <c:v>150</c:v>
                </c:pt>
                <c:pt idx="3">
                  <c:v>150</c:v>
                </c:pt>
                <c:pt idx="4">
                  <c:v>150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#,##0.00;"△"#,##0.00;"-"</c:formatCode>
                <c:ptCount val="5"/>
                <c:pt idx="0">
                  <c:v>164.13</c:v>
                </c:pt>
                <c:pt idx="1">
                  <c:v>146.47999999999999</c:v>
                </c:pt>
                <c:pt idx="2">
                  <c:v>141.24</c:v>
                </c:pt>
                <c:pt idx="3">
                  <c:v>143.05000000000001</c:v>
                </c:pt>
                <c:pt idx="4">
                  <c:v>142.05000000000001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【682.78】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【58.98】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【100.91】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6"/>
  <sheetViews>
    <sheetView showGridLines="0" tabSelected="1" topLeftCell="V52" zoomScale="80" zoomScaleNormal="8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藤枝市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5"/>
      <c r="D7" s="5"/>
      <c r="E7" s="5"/>
      <c r="F7" s="5"/>
      <c r="G7" s="5"/>
      <c r="H7" s="5"/>
      <c r="I7" s="5" t="s">
        <v>5</v>
      </c>
      <c r="J7" s="5"/>
      <c r="K7" s="5"/>
      <c r="L7" s="5"/>
      <c r="M7" s="5"/>
      <c r="N7" s="5"/>
      <c r="O7" s="5"/>
      <c r="P7" s="5" t="s">
        <v>0</v>
      </c>
      <c r="Q7" s="5"/>
      <c r="R7" s="5"/>
      <c r="S7" s="5"/>
      <c r="T7" s="5"/>
      <c r="U7" s="5"/>
      <c r="V7" s="5"/>
      <c r="W7" s="5" t="s">
        <v>4</v>
      </c>
      <c r="X7" s="5"/>
      <c r="Y7" s="5"/>
      <c r="Z7" s="5"/>
      <c r="AA7" s="5"/>
      <c r="AB7" s="5"/>
      <c r="AC7" s="5"/>
      <c r="AD7" s="5" t="s">
        <v>11</v>
      </c>
      <c r="AE7" s="5"/>
      <c r="AF7" s="5"/>
      <c r="AG7" s="5"/>
      <c r="AH7" s="5"/>
      <c r="AI7" s="5"/>
      <c r="AJ7" s="5"/>
      <c r="AK7" s="3"/>
      <c r="AL7" s="5" t="s">
        <v>12</v>
      </c>
      <c r="AM7" s="5"/>
      <c r="AN7" s="5"/>
      <c r="AO7" s="5"/>
      <c r="AP7" s="5"/>
      <c r="AQ7" s="5"/>
      <c r="AR7" s="5"/>
      <c r="AS7" s="5"/>
      <c r="AT7" s="5" t="s">
        <v>9</v>
      </c>
      <c r="AU7" s="5"/>
      <c r="AV7" s="5"/>
      <c r="AW7" s="5"/>
      <c r="AX7" s="5"/>
      <c r="AY7" s="5"/>
      <c r="AZ7" s="5"/>
      <c r="BA7" s="5"/>
      <c r="BB7" s="5" t="s">
        <v>6</v>
      </c>
      <c r="BC7" s="5"/>
      <c r="BD7" s="5"/>
      <c r="BE7" s="5"/>
      <c r="BF7" s="5"/>
      <c r="BG7" s="5"/>
      <c r="BH7" s="5"/>
      <c r="BI7" s="5"/>
      <c r="BJ7" s="3"/>
      <c r="BK7" s="3"/>
      <c r="BL7" s="27" t="s">
        <v>14</v>
      </c>
      <c r="BM7" s="39"/>
      <c r="BN7" s="39"/>
      <c r="BO7" s="39"/>
      <c r="BP7" s="39"/>
      <c r="BQ7" s="39"/>
      <c r="BR7" s="39"/>
      <c r="BS7" s="39"/>
      <c r="BT7" s="39"/>
      <c r="BU7" s="39"/>
      <c r="BV7" s="39"/>
      <c r="BW7" s="39"/>
      <c r="BX7" s="39"/>
      <c r="BY7" s="55"/>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Bc1</v>
      </c>
      <c r="X8" s="6"/>
      <c r="Y8" s="6"/>
      <c r="Z8" s="6"/>
      <c r="AA8" s="6"/>
      <c r="AB8" s="6"/>
      <c r="AC8" s="6"/>
      <c r="AD8" s="21" t="str">
        <f>データ!$M$6</f>
        <v>非設置</v>
      </c>
      <c r="AE8" s="21"/>
      <c r="AF8" s="21"/>
      <c r="AG8" s="21"/>
      <c r="AH8" s="21"/>
      <c r="AI8" s="21"/>
      <c r="AJ8" s="21"/>
      <c r="AK8" s="3"/>
      <c r="AL8" s="22">
        <f>データ!S6</f>
        <v>145550</v>
      </c>
      <c r="AM8" s="22"/>
      <c r="AN8" s="22"/>
      <c r="AO8" s="22"/>
      <c r="AP8" s="22"/>
      <c r="AQ8" s="22"/>
      <c r="AR8" s="22"/>
      <c r="AS8" s="22"/>
      <c r="AT8" s="7">
        <f>データ!T6</f>
        <v>194.06</v>
      </c>
      <c r="AU8" s="7"/>
      <c r="AV8" s="7"/>
      <c r="AW8" s="7"/>
      <c r="AX8" s="7"/>
      <c r="AY8" s="7"/>
      <c r="AZ8" s="7"/>
      <c r="BA8" s="7"/>
      <c r="BB8" s="7">
        <f>データ!U6</f>
        <v>750.03</v>
      </c>
      <c r="BC8" s="7"/>
      <c r="BD8" s="7"/>
      <c r="BE8" s="7"/>
      <c r="BF8" s="7"/>
      <c r="BG8" s="7"/>
      <c r="BH8" s="7"/>
      <c r="BI8" s="7"/>
      <c r="BJ8" s="3"/>
      <c r="BK8" s="3"/>
      <c r="BL8" s="28" t="s">
        <v>15</v>
      </c>
      <c r="BM8" s="40"/>
      <c r="BN8" s="49" t="s">
        <v>16</v>
      </c>
      <c r="BO8" s="52"/>
      <c r="BP8" s="52"/>
      <c r="BQ8" s="52"/>
      <c r="BR8" s="52"/>
      <c r="BS8" s="52"/>
      <c r="BT8" s="52"/>
      <c r="BU8" s="52"/>
      <c r="BV8" s="52"/>
      <c r="BW8" s="52"/>
      <c r="BX8" s="52"/>
      <c r="BY8" s="56"/>
    </row>
    <row r="9" spans="1:78" ht="18.75" customHeight="1">
      <c r="A9" s="2"/>
      <c r="B9" s="5" t="s">
        <v>17</v>
      </c>
      <c r="C9" s="5"/>
      <c r="D9" s="5"/>
      <c r="E9" s="5"/>
      <c r="F9" s="5"/>
      <c r="G9" s="5"/>
      <c r="H9" s="5"/>
      <c r="I9" s="5" t="s">
        <v>19</v>
      </c>
      <c r="J9" s="5"/>
      <c r="K9" s="5"/>
      <c r="L9" s="5"/>
      <c r="M9" s="5"/>
      <c r="N9" s="5"/>
      <c r="O9" s="5"/>
      <c r="P9" s="5" t="s">
        <v>21</v>
      </c>
      <c r="Q9" s="5"/>
      <c r="R9" s="5"/>
      <c r="S9" s="5"/>
      <c r="T9" s="5"/>
      <c r="U9" s="5"/>
      <c r="V9" s="5"/>
      <c r="W9" s="5" t="s">
        <v>22</v>
      </c>
      <c r="X9" s="5"/>
      <c r="Y9" s="5"/>
      <c r="Z9" s="5"/>
      <c r="AA9" s="5"/>
      <c r="AB9" s="5"/>
      <c r="AC9" s="5"/>
      <c r="AD9" s="5" t="s">
        <v>23</v>
      </c>
      <c r="AE9" s="5"/>
      <c r="AF9" s="5"/>
      <c r="AG9" s="5"/>
      <c r="AH9" s="5"/>
      <c r="AI9" s="5"/>
      <c r="AJ9" s="5"/>
      <c r="AK9" s="3"/>
      <c r="AL9" s="5" t="s">
        <v>25</v>
      </c>
      <c r="AM9" s="5"/>
      <c r="AN9" s="5"/>
      <c r="AO9" s="5"/>
      <c r="AP9" s="5"/>
      <c r="AQ9" s="5"/>
      <c r="AR9" s="5"/>
      <c r="AS9" s="5"/>
      <c r="AT9" s="5" t="s">
        <v>31</v>
      </c>
      <c r="AU9" s="5"/>
      <c r="AV9" s="5"/>
      <c r="AW9" s="5"/>
      <c r="AX9" s="5"/>
      <c r="AY9" s="5"/>
      <c r="AZ9" s="5"/>
      <c r="BA9" s="5"/>
      <c r="BB9" s="5" t="s">
        <v>33</v>
      </c>
      <c r="BC9" s="5"/>
      <c r="BD9" s="5"/>
      <c r="BE9" s="5"/>
      <c r="BF9" s="5"/>
      <c r="BG9" s="5"/>
      <c r="BH9" s="5"/>
      <c r="BI9" s="5"/>
      <c r="BJ9" s="3"/>
      <c r="BK9" s="3"/>
      <c r="BL9" s="29" t="s">
        <v>36</v>
      </c>
      <c r="BM9" s="41"/>
      <c r="BN9" s="50" t="s">
        <v>8</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41.9</v>
      </c>
      <c r="Q10" s="7"/>
      <c r="R10" s="7"/>
      <c r="S10" s="7"/>
      <c r="T10" s="7"/>
      <c r="U10" s="7"/>
      <c r="V10" s="7"/>
      <c r="W10" s="7">
        <f>データ!Q6</f>
        <v>93.95</v>
      </c>
      <c r="X10" s="7"/>
      <c r="Y10" s="7"/>
      <c r="Z10" s="7"/>
      <c r="AA10" s="7"/>
      <c r="AB10" s="7"/>
      <c r="AC10" s="7"/>
      <c r="AD10" s="22">
        <f>データ!R6</f>
        <v>2268</v>
      </c>
      <c r="AE10" s="22"/>
      <c r="AF10" s="22"/>
      <c r="AG10" s="22"/>
      <c r="AH10" s="22"/>
      <c r="AI10" s="22"/>
      <c r="AJ10" s="22"/>
      <c r="AK10" s="2"/>
      <c r="AL10" s="22">
        <f>データ!V6</f>
        <v>60725</v>
      </c>
      <c r="AM10" s="22"/>
      <c r="AN10" s="22"/>
      <c r="AO10" s="22"/>
      <c r="AP10" s="22"/>
      <c r="AQ10" s="22"/>
      <c r="AR10" s="22"/>
      <c r="AS10" s="22"/>
      <c r="AT10" s="7">
        <f>データ!W6</f>
        <v>10.18</v>
      </c>
      <c r="AU10" s="7"/>
      <c r="AV10" s="7"/>
      <c r="AW10" s="7"/>
      <c r="AX10" s="7"/>
      <c r="AY10" s="7"/>
      <c r="AZ10" s="7"/>
      <c r="BA10" s="7"/>
      <c r="BB10" s="7">
        <f>データ!X6</f>
        <v>5965.13</v>
      </c>
      <c r="BC10" s="7"/>
      <c r="BD10" s="7"/>
      <c r="BE10" s="7"/>
      <c r="BF10" s="7"/>
      <c r="BG10" s="7"/>
      <c r="BH10" s="7"/>
      <c r="BI10" s="7"/>
      <c r="BJ10" s="2"/>
      <c r="BK10" s="2"/>
      <c r="BL10" s="30" t="s">
        <v>13</v>
      </c>
      <c r="BM10" s="42"/>
      <c r="BN10" s="51" t="s">
        <v>37</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10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110</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28</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76</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42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43</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109</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39</v>
      </c>
    </row>
    <row r="84" spans="1:78">
      <c r="C84" s="2"/>
    </row>
    <row r="85" spans="1:78" hidden="1">
      <c r="B85" s="12" t="s">
        <v>3</v>
      </c>
      <c r="C85" s="12"/>
      <c r="D85" s="12"/>
      <c r="E85" s="12" t="s">
        <v>44</v>
      </c>
      <c r="F85" s="12" t="s">
        <v>27</v>
      </c>
      <c r="G85" s="12" t="s">
        <v>46</v>
      </c>
      <c r="H85" s="12" t="s">
        <v>47</v>
      </c>
      <c r="I85" s="12" t="s">
        <v>49</v>
      </c>
      <c r="J85" s="12" t="s">
        <v>24</v>
      </c>
      <c r="K85" s="12" t="s">
        <v>50</v>
      </c>
      <c r="L85" s="12" t="s">
        <v>51</v>
      </c>
      <c r="M85" s="12" t="s">
        <v>52</v>
      </c>
      <c r="N85" s="12" t="s">
        <v>45</v>
      </c>
      <c r="O85" s="12" t="s">
        <v>26</v>
      </c>
    </row>
    <row r="86" spans="1:78" hidden="1">
      <c r="B86" s="12"/>
      <c r="C86" s="12"/>
      <c r="D86" s="12"/>
      <c r="E86" s="12" t="str">
        <f>データ!AI6</f>
        <v/>
      </c>
      <c r="F86" s="12" t="s">
        <v>54</v>
      </c>
      <c r="G86" s="12" t="s">
        <v>54</v>
      </c>
      <c r="H86" s="12" t="str">
        <f>データ!BP6</f>
        <v>【682.78】</v>
      </c>
      <c r="I86" s="12" t="str">
        <f>データ!CA6</f>
        <v>【100.91】</v>
      </c>
      <c r="J86" s="12" t="str">
        <f>データ!CL6</f>
        <v>【136.86】</v>
      </c>
      <c r="K86" s="12" t="str">
        <f>データ!CW6</f>
        <v>【58.98】</v>
      </c>
      <c r="L86" s="12" t="str">
        <f>データ!DH6</f>
        <v>【95.20】</v>
      </c>
      <c r="M86" s="12" t="s">
        <v>54</v>
      </c>
      <c r="N86" s="12" t="s">
        <v>54</v>
      </c>
      <c r="O86" s="12" t="str">
        <f>データ!EO6</f>
        <v>【0.23】</v>
      </c>
    </row>
  </sheetData>
  <sheetProtection algorithmName="SHA-512" hashValue="qI9C9xNVjSs51m/4n9I770Kw4gExtcdM27DMoYiEvpyEPbDzBSoJ9scpWMS9HHmRVXGF54iLWSeu0++83leLmQ==" saltValue="6kZhjioQJXMLG56oj6u4C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O10"/>
  <sheetViews>
    <sheetView showGridLines="0" workbookViewId="0"/>
  </sheetViews>
  <sheetFormatPr defaultRowHeight="13.5"/>
  <cols>
    <col min="2" max="144" width="11.875" customWidth="1"/>
  </cols>
  <sheetData>
    <row r="1" spans="1:145">
      <c r="A1" t="s">
        <v>56</v>
      </c>
      <c r="Y1" s="84">
        <v>1</v>
      </c>
      <c r="Z1" s="84">
        <v>1</v>
      </c>
      <c r="AA1" s="84">
        <v>1</v>
      </c>
      <c r="AB1" s="84">
        <v>1</v>
      </c>
      <c r="AC1" s="84">
        <v>1</v>
      </c>
      <c r="AD1" s="84">
        <v>1</v>
      </c>
      <c r="AE1" s="84">
        <v>1</v>
      </c>
      <c r="AF1" s="84">
        <v>1</v>
      </c>
      <c r="AG1" s="84">
        <v>1</v>
      </c>
      <c r="AH1" s="84">
        <v>1</v>
      </c>
      <c r="AI1" s="84"/>
      <c r="AJ1" s="84">
        <v>1</v>
      </c>
      <c r="AK1" s="84">
        <v>1</v>
      </c>
      <c r="AL1" s="84">
        <v>1</v>
      </c>
      <c r="AM1" s="84">
        <v>1</v>
      </c>
      <c r="AN1" s="84">
        <v>1</v>
      </c>
      <c r="AO1" s="84">
        <v>1</v>
      </c>
      <c r="AP1" s="84">
        <v>1</v>
      </c>
      <c r="AQ1" s="84">
        <v>1</v>
      </c>
      <c r="AR1" s="84">
        <v>1</v>
      </c>
      <c r="AS1" s="84">
        <v>1</v>
      </c>
      <c r="AT1" s="84"/>
      <c r="AU1" s="84">
        <v>1</v>
      </c>
      <c r="AV1" s="84">
        <v>1</v>
      </c>
      <c r="AW1" s="84">
        <v>1</v>
      </c>
      <c r="AX1" s="84">
        <v>1</v>
      </c>
      <c r="AY1" s="84">
        <v>1</v>
      </c>
      <c r="AZ1" s="84">
        <v>1</v>
      </c>
      <c r="BA1" s="84">
        <v>1</v>
      </c>
      <c r="BB1" s="84">
        <v>1</v>
      </c>
      <c r="BC1" s="84">
        <v>1</v>
      </c>
      <c r="BD1" s="84">
        <v>1</v>
      </c>
      <c r="BE1" s="84"/>
      <c r="BF1" s="84">
        <v>1</v>
      </c>
      <c r="BG1" s="84">
        <v>1</v>
      </c>
      <c r="BH1" s="84">
        <v>1</v>
      </c>
      <c r="BI1" s="84">
        <v>1</v>
      </c>
      <c r="BJ1" s="84">
        <v>1</v>
      </c>
      <c r="BK1" s="84">
        <v>1</v>
      </c>
      <c r="BL1" s="84">
        <v>1</v>
      </c>
      <c r="BM1" s="84">
        <v>1</v>
      </c>
      <c r="BN1" s="84">
        <v>1</v>
      </c>
      <c r="BO1" s="84">
        <v>1</v>
      </c>
      <c r="BP1" s="84"/>
      <c r="BQ1" s="84">
        <v>1</v>
      </c>
      <c r="BR1" s="84">
        <v>1</v>
      </c>
      <c r="BS1" s="84">
        <v>1</v>
      </c>
      <c r="BT1" s="84">
        <v>1</v>
      </c>
      <c r="BU1" s="84">
        <v>1</v>
      </c>
      <c r="BV1" s="84">
        <v>1</v>
      </c>
      <c r="BW1" s="84">
        <v>1</v>
      </c>
      <c r="BX1" s="84">
        <v>1</v>
      </c>
      <c r="BY1" s="84">
        <v>1</v>
      </c>
      <c r="BZ1" s="84">
        <v>1</v>
      </c>
      <c r="CA1" s="84"/>
      <c r="CB1" s="84">
        <v>1</v>
      </c>
      <c r="CC1" s="84">
        <v>1</v>
      </c>
      <c r="CD1" s="84">
        <v>1</v>
      </c>
      <c r="CE1" s="84">
        <v>1</v>
      </c>
      <c r="CF1" s="84">
        <v>1</v>
      </c>
      <c r="CG1" s="84">
        <v>1</v>
      </c>
      <c r="CH1" s="84">
        <v>1</v>
      </c>
      <c r="CI1" s="84">
        <v>1</v>
      </c>
      <c r="CJ1" s="84">
        <v>1</v>
      </c>
      <c r="CK1" s="84">
        <v>1</v>
      </c>
      <c r="CL1" s="84"/>
      <c r="CM1" s="84">
        <v>1</v>
      </c>
      <c r="CN1" s="84">
        <v>1</v>
      </c>
      <c r="CO1" s="84">
        <v>1</v>
      </c>
      <c r="CP1" s="84">
        <v>1</v>
      </c>
      <c r="CQ1" s="84">
        <v>1</v>
      </c>
      <c r="CR1" s="84">
        <v>1</v>
      </c>
      <c r="CS1" s="84">
        <v>1</v>
      </c>
      <c r="CT1" s="84">
        <v>1</v>
      </c>
      <c r="CU1" s="84">
        <v>1</v>
      </c>
      <c r="CV1" s="84">
        <v>1</v>
      </c>
      <c r="CW1" s="84"/>
      <c r="CX1" s="84">
        <v>1</v>
      </c>
      <c r="CY1" s="84">
        <v>1</v>
      </c>
      <c r="CZ1" s="84">
        <v>1</v>
      </c>
      <c r="DA1" s="84">
        <v>1</v>
      </c>
      <c r="DB1" s="84">
        <v>1</v>
      </c>
      <c r="DC1" s="84">
        <v>1</v>
      </c>
      <c r="DD1" s="84">
        <v>1</v>
      </c>
      <c r="DE1" s="84">
        <v>1</v>
      </c>
      <c r="DF1" s="84">
        <v>1</v>
      </c>
      <c r="DG1" s="84">
        <v>1</v>
      </c>
      <c r="DH1" s="84"/>
      <c r="DI1" s="84">
        <v>1</v>
      </c>
      <c r="DJ1" s="84">
        <v>1</v>
      </c>
      <c r="DK1" s="84">
        <v>1</v>
      </c>
      <c r="DL1" s="84">
        <v>1</v>
      </c>
      <c r="DM1" s="84">
        <v>1</v>
      </c>
      <c r="DN1" s="84">
        <v>1</v>
      </c>
      <c r="DO1" s="84">
        <v>1</v>
      </c>
      <c r="DP1" s="84">
        <v>1</v>
      </c>
      <c r="DQ1" s="84">
        <v>1</v>
      </c>
      <c r="DR1" s="84">
        <v>1</v>
      </c>
      <c r="DS1" s="84"/>
      <c r="DT1" s="84">
        <v>1</v>
      </c>
      <c r="DU1" s="84">
        <v>1</v>
      </c>
      <c r="DV1" s="84">
        <v>1</v>
      </c>
      <c r="DW1" s="84">
        <v>1</v>
      </c>
      <c r="DX1" s="84">
        <v>1</v>
      </c>
      <c r="DY1" s="84">
        <v>1</v>
      </c>
      <c r="DZ1" s="84">
        <v>1</v>
      </c>
      <c r="EA1" s="84">
        <v>1</v>
      </c>
      <c r="EB1" s="84">
        <v>1</v>
      </c>
      <c r="EC1" s="84">
        <v>1</v>
      </c>
      <c r="ED1" s="84"/>
      <c r="EE1" s="84">
        <v>1</v>
      </c>
      <c r="EF1" s="84">
        <v>1</v>
      </c>
      <c r="EG1" s="84">
        <v>1</v>
      </c>
      <c r="EH1" s="84">
        <v>1</v>
      </c>
      <c r="EI1" s="84">
        <v>1</v>
      </c>
      <c r="EJ1" s="84">
        <v>1</v>
      </c>
      <c r="EK1" s="84">
        <v>1</v>
      </c>
      <c r="EL1" s="84">
        <v>1</v>
      </c>
      <c r="EM1" s="84">
        <v>1</v>
      </c>
      <c r="EN1" s="84">
        <v>1</v>
      </c>
      <c r="EO1" s="84"/>
    </row>
    <row r="2" spans="1:145">
      <c r="A2" s="66" t="s">
        <v>58</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5">
      <c r="A3" s="66" t="s">
        <v>60</v>
      </c>
      <c r="B3" s="68" t="s">
        <v>53</v>
      </c>
      <c r="C3" s="68" t="s">
        <v>41</v>
      </c>
      <c r="D3" s="68" t="s">
        <v>18</v>
      </c>
      <c r="E3" s="68" t="s">
        <v>35</v>
      </c>
      <c r="F3" s="68" t="s">
        <v>48</v>
      </c>
      <c r="G3" s="68" t="s">
        <v>62</v>
      </c>
      <c r="H3" s="74" t="s">
        <v>7</v>
      </c>
      <c r="I3" s="77"/>
      <c r="J3" s="77"/>
      <c r="K3" s="77"/>
      <c r="L3" s="77"/>
      <c r="M3" s="77"/>
      <c r="N3" s="77"/>
      <c r="O3" s="77"/>
      <c r="P3" s="77"/>
      <c r="Q3" s="77"/>
      <c r="R3" s="77"/>
      <c r="S3" s="77"/>
      <c r="T3" s="77"/>
      <c r="U3" s="77"/>
      <c r="V3" s="77"/>
      <c r="W3" s="77"/>
      <c r="X3" s="82"/>
      <c r="Y3" s="85" t="s">
        <v>30</v>
      </c>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t="s">
        <v>42</v>
      </c>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row>
    <row r="4" spans="1:145">
      <c r="A4" s="66" t="s">
        <v>59</v>
      </c>
      <c r="B4" s="69"/>
      <c r="C4" s="69"/>
      <c r="D4" s="69"/>
      <c r="E4" s="69"/>
      <c r="F4" s="69"/>
      <c r="G4" s="69"/>
      <c r="H4" s="75"/>
      <c r="I4" s="78"/>
      <c r="J4" s="78"/>
      <c r="K4" s="78"/>
      <c r="L4" s="78"/>
      <c r="M4" s="78"/>
      <c r="N4" s="78"/>
      <c r="O4" s="78"/>
      <c r="P4" s="78"/>
      <c r="Q4" s="78"/>
      <c r="R4" s="78"/>
      <c r="S4" s="78"/>
      <c r="T4" s="78"/>
      <c r="U4" s="78"/>
      <c r="V4" s="78"/>
      <c r="W4" s="78"/>
      <c r="X4" s="83"/>
      <c r="Y4" s="86" t="s">
        <v>61</v>
      </c>
      <c r="Z4" s="86"/>
      <c r="AA4" s="86"/>
      <c r="AB4" s="86"/>
      <c r="AC4" s="86"/>
      <c r="AD4" s="86"/>
      <c r="AE4" s="86"/>
      <c r="AF4" s="86"/>
      <c r="AG4" s="86"/>
      <c r="AH4" s="86"/>
      <c r="AI4" s="86"/>
      <c r="AJ4" s="86" t="s">
        <v>34</v>
      </c>
      <c r="AK4" s="86"/>
      <c r="AL4" s="86"/>
      <c r="AM4" s="86"/>
      <c r="AN4" s="86"/>
      <c r="AO4" s="86"/>
      <c r="AP4" s="86"/>
      <c r="AQ4" s="86"/>
      <c r="AR4" s="86"/>
      <c r="AS4" s="86"/>
      <c r="AT4" s="86"/>
      <c r="AU4" s="86" t="s">
        <v>63</v>
      </c>
      <c r="AV4" s="86"/>
      <c r="AW4" s="86"/>
      <c r="AX4" s="86"/>
      <c r="AY4" s="86"/>
      <c r="AZ4" s="86"/>
      <c r="BA4" s="86"/>
      <c r="BB4" s="86"/>
      <c r="BC4" s="86"/>
      <c r="BD4" s="86"/>
      <c r="BE4" s="86"/>
      <c r="BF4" s="86" t="s">
        <v>64</v>
      </c>
      <c r="BG4" s="86"/>
      <c r="BH4" s="86"/>
      <c r="BI4" s="86"/>
      <c r="BJ4" s="86"/>
      <c r="BK4" s="86"/>
      <c r="BL4" s="86"/>
      <c r="BM4" s="86"/>
      <c r="BN4" s="86"/>
      <c r="BO4" s="86"/>
      <c r="BP4" s="86"/>
      <c r="BQ4" s="86" t="s">
        <v>57</v>
      </c>
      <c r="BR4" s="86"/>
      <c r="BS4" s="86"/>
      <c r="BT4" s="86"/>
      <c r="BU4" s="86"/>
      <c r="BV4" s="86"/>
      <c r="BW4" s="86"/>
      <c r="BX4" s="86"/>
      <c r="BY4" s="86"/>
      <c r="BZ4" s="86"/>
      <c r="CA4" s="86"/>
      <c r="CB4" s="86" t="s">
        <v>65</v>
      </c>
      <c r="CC4" s="86"/>
      <c r="CD4" s="86"/>
      <c r="CE4" s="86"/>
      <c r="CF4" s="86"/>
      <c r="CG4" s="86"/>
      <c r="CH4" s="86"/>
      <c r="CI4" s="86"/>
      <c r="CJ4" s="86"/>
      <c r="CK4" s="86"/>
      <c r="CL4" s="86"/>
      <c r="CM4" s="86" t="s">
        <v>66</v>
      </c>
      <c r="CN4" s="86"/>
      <c r="CO4" s="86"/>
      <c r="CP4" s="86"/>
      <c r="CQ4" s="86"/>
      <c r="CR4" s="86"/>
      <c r="CS4" s="86"/>
      <c r="CT4" s="86"/>
      <c r="CU4" s="86"/>
      <c r="CV4" s="86"/>
      <c r="CW4" s="86"/>
      <c r="CX4" s="86" t="s">
        <v>29</v>
      </c>
      <c r="CY4" s="86"/>
      <c r="CZ4" s="86"/>
      <c r="DA4" s="86"/>
      <c r="DB4" s="86"/>
      <c r="DC4" s="86"/>
      <c r="DD4" s="86"/>
      <c r="DE4" s="86"/>
      <c r="DF4" s="86"/>
      <c r="DG4" s="86"/>
      <c r="DH4" s="86"/>
      <c r="DI4" s="86" t="s">
        <v>38</v>
      </c>
      <c r="DJ4" s="86"/>
      <c r="DK4" s="86"/>
      <c r="DL4" s="86"/>
      <c r="DM4" s="86"/>
      <c r="DN4" s="86"/>
      <c r="DO4" s="86"/>
      <c r="DP4" s="86"/>
      <c r="DQ4" s="86"/>
      <c r="DR4" s="86"/>
      <c r="DS4" s="86"/>
      <c r="DT4" s="86" t="s">
        <v>67</v>
      </c>
      <c r="DU4" s="86"/>
      <c r="DV4" s="86"/>
      <c r="DW4" s="86"/>
      <c r="DX4" s="86"/>
      <c r="DY4" s="86"/>
      <c r="DZ4" s="86"/>
      <c r="EA4" s="86"/>
      <c r="EB4" s="86"/>
      <c r="EC4" s="86"/>
      <c r="ED4" s="86"/>
      <c r="EE4" s="86" t="s">
        <v>68</v>
      </c>
      <c r="EF4" s="86"/>
      <c r="EG4" s="86"/>
      <c r="EH4" s="86"/>
      <c r="EI4" s="86"/>
      <c r="EJ4" s="86"/>
      <c r="EK4" s="86"/>
      <c r="EL4" s="86"/>
      <c r="EM4" s="86"/>
      <c r="EN4" s="86"/>
      <c r="EO4" s="86"/>
    </row>
    <row r="5" spans="1:145">
      <c r="A5" s="66" t="s">
        <v>69</v>
      </c>
      <c r="B5" s="70"/>
      <c r="C5" s="70"/>
      <c r="D5" s="70"/>
      <c r="E5" s="70"/>
      <c r="F5" s="70"/>
      <c r="G5" s="70"/>
      <c r="H5" s="76" t="s">
        <v>70</v>
      </c>
      <c r="I5" s="76" t="s">
        <v>71</v>
      </c>
      <c r="J5" s="76" t="s">
        <v>72</v>
      </c>
      <c r="K5" s="76" t="s">
        <v>73</v>
      </c>
      <c r="L5" s="76" t="s">
        <v>74</v>
      </c>
      <c r="M5" s="76" t="s">
        <v>11</v>
      </c>
      <c r="N5" s="76" t="s">
        <v>75</v>
      </c>
      <c r="O5" s="76" t="s">
        <v>77</v>
      </c>
      <c r="P5" s="76" t="s">
        <v>78</v>
      </c>
      <c r="Q5" s="76" t="s">
        <v>79</v>
      </c>
      <c r="R5" s="76" t="s">
        <v>80</v>
      </c>
      <c r="S5" s="76" t="s">
        <v>55</v>
      </c>
      <c r="T5" s="76" t="s">
        <v>81</v>
      </c>
      <c r="U5" s="76" t="s">
        <v>82</v>
      </c>
      <c r="V5" s="76" t="s">
        <v>83</v>
      </c>
      <c r="W5" s="76" t="s">
        <v>84</v>
      </c>
      <c r="X5" s="76" t="s">
        <v>85</v>
      </c>
      <c r="Y5" s="76" t="s">
        <v>32</v>
      </c>
      <c r="Z5" s="76" t="s">
        <v>86</v>
      </c>
      <c r="AA5" s="76" t="s">
        <v>87</v>
      </c>
      <c r="AB5" s="76" t="s">
        <v>88</v>
      </c>
      <c r="AC5" s="76" t="s">
        <v>89</v>
      </c>
      <c r="AD5" s="76" t="s">
        <v>90</v>
      </c>
      <c r="AE5" s="76" t="s">
        <v>91</v>
      </c>
      <c r="AF5" s="76" t="s">
        <v>92</v>
      </c>
      <c r="AG5" s="76" t="s">
        <v>93</v>
      </c>
      <c r="AH5" s="76" t="s">
        <v>94</v>
      </c>
      <c r="AI5" s="76" t="s">
        <v>3</v>
      </c>
      <c r="AJ5" s="76" t="s">
        <v>32</v>
      </c>
      <c r="AK5" s="76" t="s">
        <v>86</v>
      </c>
      <c r="AL5" s="76" t="s">
        <v>87</v>
      </c>
      <c r="AM5" s="76" t="s">
        <v>88</v>
      </c>
      <c r="AN5" s="76" t="s">
        <v>89</v>
      </c>
      <c r="AO5" s="76" t="s">
        <v>90</v>
      </c>
      <c r="AP5" s="76" t="s">
        <v>91</v>
      </c>
      <c r="AQ5" s="76" t="s">
        <v>92</v>
      </c>
      <c r="AR5" s="76" t="s">
        <v>93</v>
      </c>
      <c r="AS5" s="76" t="s">
        <v>94</v>
      </c>
      <c r="AT5" s="76" t="s">
        <v>95</v>
      </c>
      <c r="AU5" s="76" t="s">
        <v>32</v>
      </c>
      <c r="AV5" s="76" t="s">
        <v>86</v>
      </c>
      <c r="AW5" s="76" t="s">
        <v>87</v>
      </c>
      <c r="AX5" s="76" t="s">
        <v>88</v>
      </c>
      <c r="AY5" s="76" t="s">
        <v>89</v>
      </c>
      <c r="AZ5" s="76" t="s">
        <v>90</v>
      </c>
      <c r="BA5" s="76" t="s">
        <v>91</v>
      </c>
      <c r="BB5" s="76" t="s">
        <v>92</v>
      </c>
      <c r="BC5" s="76" t="s">
        <v>93</v>
      </c>
      <c r="BD5" s="76" t="s">
        <v>94</v>
      </c>
      <c r="BE5" s="76" t="s">
        <v>95</v>
      </c>
      <c r="BF5" s="76" t="s">
        <v>32</v>
      </c>
      <c r="BG5" s="76" t="s">
        <v>86</v>
      </c>
      <c r="BH5" s="76" t="s">
        <v>87</v>
      </c>
      <c r="BI5" s="76" t="s">
        <v>88</v>
      </c>
      <c r="BJ5" s="76" t="s">
        <v>89</v>
      </c>
      <c r="BK5" s="76" t="s">
        <v>90</v>
      </c>
      <c r="BL5" s="76" t="s">
        <v>91</v>
      </c>
      <c r="BM5" s="76" t="s">
        <v>92</v>
      </c>
      <c r="BN5" s="76" t="s">
        <v>93</v>
      </c>
      <c r="BO5" s="76" t="s">
        <v>94</v>
      </c>
      <c r="BP5" s="76" t="s">
        <v>95</v>
      </c>
      <c r="BQ5" s="76" t="s">
        <v>32</v>
      </c>
      <c r="BR5" s="76" t="s">
        <v>86</v>
      </c>
      <c r="BS5" s="76" t="s">
        <v>87</v>
      </c>
      <c r="BT5" s="76" t="s">
        <v>88</v>
      </c>
      <c r="BU5" s="76" t="s">
        <v>89</v>
      </c>
      <c r="BV5" s="76" t="s">
        <v>90</v>
      </c>
      <c r="BW5" s="76" t="s">
        <v>91</v>
      </c>
      <c r="BX5" s="76" t="s">
        <v>92</v>
      </c>
      <c r="BY5" s="76" t="s">
        <v>93</v>
      </c>
      <c r="BZ5" s="76" t="s">
        <v>94</v>
      </c>
      <c r="CA5" s="76" t="s">
        <v>95</v>
      </c>
      <c r="CB5" s="76" t="s">
        <v>32</v>
      </c>
      <c r="CC5" s="76" t="s">
        <v>86</v>
      </c>
      <c r="CD5" s="76" t="s">
        <v>87</v>
      </c>
      <c r="CE5" s="76" t="s">
        <v>88</v>
      </c>
      <c r="CF5" s="76" t="s">
        <v>89</v>
      </c>
      <c r="CG5" s="76" t="s">
        <v>90</v>
      </c>
      <c r="CH5" s="76" t="s">
        <v>91</v>
      </c>
      <c r="CI5" s="76" t="s">
        <v>92</v>
      </c>
      <c r="CJ5" s="76" t="s">
        <v>93</v>
      </c>
      <c r="CK5" s="76" t="s">
        <v>94</v>
      </c>
      <c r="CL5" s="76" t="s">
        <v>95</v>
      </c>
      <c r="CM5" s="76" t="s">
        <v>32</v>
      </c>
      <c r="CN5" s="76" t="s">
        <v>86</v>
      </c>
      <c r="CO5" s="76" t="s">
        <v>87</v>
      </c>
      <c r="CP5" s="76" t="s">
        <v>88</v>
      </c>
      <c r="CQ5" s="76" t="s">
        <v>89</v>
      </c>
      <c r="CR5" s="76" t="s">
        <v>90</v>
      </c>
      <c r="CS5" s="76" t="s">
        <v>91</v>
      </c>
      <c r="CT5" s="76" t="s">
        <v>92</v>
      </c>
      <c r="CU5" s="76" t="s">
        <v>93</v>
      </c>
      <c r="CV5" s="76" t="s">
        <v>94</v>
      </c>
      <c r="CW5" s="76" t="s">
        <v>95</v>
      </c>
      <c r="CX5" s="76" t="s">
        <v>32</v>
      </c>
      <c r="CY5" s="76" t="s">
        <v>86</v>
      </c>
      <c r="CZ5" s="76" t="s">
        <v>87</v>
      </c>
      <c r="DA5" s="76" t="s">
        <v>88</v>
      </c>
      <c r="DB5" s="76" t="s">
        <v>89</v>
      </c>
      <c r="DC5" s="76" t="s">
        <v>90</v>
      </c>
      <c r="DD5" s="76" t="s">
        <v>91</v>
      </c>
      <c r="DE5" s="76" t="s">
        <v>92</v>
      </c>
      <c r="DF5" s="76" t="s">
        <v>93</v>
      </c>
      <c r="DG5" s="76" t="s">
        <v>94</v>
      </c>
      <c r="DH5" s="76" t="s">
        <v>95</v>
      </c>
      <c r="DI5" s="76" t="s">
        <v>32</v>
      </c>
      <c r="DJ5" s="76" t="s">
        <v>86</v>
      </c>
      <c r="DK5" s="76" t="s">
        <v>87</v>
      </c>
      <c r="DL5" s="76" t="s">
        <v>88</v>
      </c>
      <c r="DM5" s="76" t="s">
        <v>89</v>
      </c>
      <c r="DN5" s="76" t="s">
        <v>90</v>
      </c>
      <c r="DO5" s="76" t="s">
        <v>91</v>
      </c>
      <c r="DP5" s="76" t="s">
        <v>92</v>
      </c>
      <c r="DQ5" s="76" t="s">
        <v>93</v>
      </c>
      <c r="DR5" s="76" t="s">
        <v>94</v>
      </c>
      <c r="DS5" s="76" t="s">
        <v>95</v>
      </c>
      <c r="DT5" s="76" t="s">
        <v>32</v>
      </c>
      <c r="DU5" s="76" t="s">
        <v>86</v>
      </c>
      <c r="DV5" s="76" t="s">
        <v>87</v>
      </c>
      <c r="DW5" s="76" t="s">
        <v>88</v>
      </c>
      <c r="DX5" s="76" t="s">
        <v>89</v>
      </c>
      <c r="DY5" s="76" t="s">
        <v>90</v>
      </c>
      <c r="DZ5" s="76" t="s">
        <v>91</v>
      </c>
      <c r="EA5" s="76" t="s">
        <v>92</v>
      </c>
      <c r="EB5" s="76" t="s">
        <v>93</v>
      </c>
      <c r="EC5" s="76" t="s">
        <v>94</v>
      </c>
      <c r="ED5" s="76" t="s">
        <v>95</v>
      </c>
      <c r="EE5" s="76" t="s">
        <v>32</v>
      </c>
      <c r="EF5" s="76" t="s">
        <v>86</v>
      </c>
      <c r="EG5" s="76" t="s">
        <v>87</v>
      </c>
      <c r="EH5" s="76" t="s">
        <v>88</v>
      </c>
      <c r="EI5" s="76" t="s">
        <v>89</v>
      </c>
      <c r="EJ5" s="76" t="s">
        <v>90</v>
      </c>
      <c r="EK5" s="76" t="s">
        <v>91</v>
      </c>
      <c r="EL5" s="76" t="s">
        <v>92</v>
      </c>
      <c r="EM5" s="76" t="s">
        <v>93</v>
      </c>
      <c r="EN5" s="76" t="s">
        <v>94</v>
      </c>
      <c r="EO5" s="76" t="s">
        <v>95</v>
      </c>
    </row>
    <row r="6" spans="1:145" s="65" customFormat="1">
      <c r="A6" s="66" t="s">
        <v>96</v>
      </c>
      <c r="B6" s="71">
        <f t="shared" ref="B6:X6" si="1">B7</f>
        <v>2018</v>
      </c>
      <c r="C6" s="71">
        <f t="shared" si="1"/>
        <v>222143</v>
      </c>
      <c r="D6" s="71">
        <f t="shared" si="1"/>
        <v>47</v>
      </c>
      <c r="E6" s="71">
        <f t="shared" si="1"/>
        <v>17</v>
      </c>
      <c r="F6" s="71">
        <f t="shared" si="1"/>
        <v>1</v>
      </c>
      <c r="G6" s="71">
        <f t="shared" si="1"/>
        <v>0</v>
      </c>
      <c r="H6" s="71" t="str">
        <f t="shared" si="1"/>
        <v>静岡県　藤枝市</v>
      </c>
      <c r="I6" s="71" t="str">
        <f t="shared" si="1"/>
        <v>法非適用</v>
      </c>
      <c r="J6" s="71" t="str">
        <f t="shared" si="1"/>
        <v>下水道事業</v>
      </c>
      <c r="K6" s="71" t="str">
        <f t="shared" si="1"/>
        <v>公共下水道</v>
      </c>
      <c r="L6" s="71" t="str">
        <f t="shared" si="1"/>
        <v>Bc1</v>
      </c>
      <c r="M6" s="71" t="str">
        <f t="shared" si="1"/>
        <v>非設置</v>
      </c>
      <c r="N6" s="79" t="str">
        <f t="shared" si="1"/>
        <v>-</v>
      </c>
      <c r="O6" s="79" t="str">
        <f t="shared" si="1"/>
        <v>該当数値なし</v>
      </c>
      <c r="P6" s="79">
        <f t="shared" si="1"/>
        <v>41.9</v>
      </c>
      <c r="Q6" s="79">
        <f t="shared" si="1"/>
        <v>93.95</v>
      </c>
      <c r="R6" s="79">
        <f t="shared" si="1"/>
        <v>2268</v>
      </c>
      <c r="S6" s="79">
        <f t="shared" si="1"/>
        <v>145550</v>
      </c>
      <c r="T6" s="79">
        <f t="shared" si="1"/>
        <v>194.06</v>
      </c>
      <c r="U6" s="79">
        <f t="shared" si="1"/>
        <v>750.03</v>
      </c>
      <c r="V6" s="79">
        <f t="shared" si="1"/>
        <v>60725</v>
      </c>
      <c r="W6" s="79">
        <f t="shared" si="1"/>
        <v>10.18</v>
      </c>
      <c r="X6" s="79">
        <f t="shared" si="1"/>
        <v>5965.13</v>
      </c>
      <c r="Y6" s="87">
        <f t="shared" ref="Y6:AH6" si="2">IF(Y7="",NA(),Y7)</f>
        <v>50.2</v>
      </c>
      <c r="Z6" s="87">
        <f t="shared" si="2"/>
        <v>46.96</v>
      </c>
      <c r="AA6" s="87">
        <f t="shared" si="2"/>
        <v>47.28</v>
      </c>
      <c r="AB6" s="87">
        <f t="shared" si="2"/>
        <v>44.42</v>
      </c>
      <c r="AC6" s="87">
        <f t="shared" si="2"/>
        <v>44.96</v>
      </c>
      <c r="AD6" s="79" t="e">
        <f t="shared" si="2"/>
        <v>#N/A</v>
      </c>
      <c r="AE6" s="79" t="e">
        <f t="shared" si="2"/>
        <v>#N/A</v>
      </c>
      <c r="AF6" s="79" t="e">
        <f t="shared" si="2"/>
        <v>#N/A</v>
      </c>
      <c r="AG6" s="79" t="e">
        <f t="shared" si="2"/>
        <v>#N/A</v>
      </c>
      <c r="AH6" s="79" t="e">
        <f t="shared" si="2"/>
        <v>#N/A</v>
      </c>
      <c r="AI6" s="79" t="str">
        <f>IF(AI7="","",IF(AI7="-","【-】","【"&amp;SUBSTITUTE(TEXT(AI7,"#,##0.00"),"-","△")&amp;"】"))</f>
        <v/>
      </c>
      <c r="AJ6" s="79" t="e">
        <f t="shared" ref="AJ6:AS6" si="3">IF(AJ7="",NA(),AJ7)</f>
        <v>#N/A</v>
      </c>
      <c r="AK6" s="79" t="e">
        <f t="shared" si="3"/>
        <v>#N/A</v>
      </c>
      <c r="AL6" s="79" t="e">
        <f t="shared" si="3"/>
        <v>#N/A</v>
      </c>
      <c r="AM6" s="79" t="e">
        <f t="shared" si="3"/>
        <v>#N/A</v>
      </c>
      <c r="AN6" s="79" t="e">
        <f t="shared" si="3"/>
        <v>#N/A</v>
      </c>
      <c r="AO6" s="79" t="e">
        <f t="shared" si="3"/>
        <v>#N/A</v>
      </c>
      <c r="AP6" s="79" t="e">
        <f t="shared" si="3"/>
        <v>#N/A</v>
      </c>
      <c r="AQ6" s="79" t="e">
        <f t="shared" si="3"/>
        <v>#N/A</v>
      </c>
      <c r="AR6" s="79" t="e">
        <f t="shared" si="3"/>
        <v>#N/A</v>
      </c>
      <c r="AS6" s="79" t="e">
        <f t="shared" si="3"/>
        <v>#N/A</v>
      </c>
      <c r="AT6" s="79" t="str">
        <f>IF(AT7="","",IF(AT7="-","【-】","【"&amp;SUBSTITUTE(TEXT(AT7,"#,##0.00"),"-","△")&amp;"】"))</f>
        <v/>
      </c>
      <c r="AU6" s="79" t="e">
        <f t="shared" ref="AU6:BD6" si="4">IF(AU7="",NA(),AU7)</f>
        <v>#N/A</v>
      </c>
      <c r="AV6" s="79" t="e">
        <f t="shared" si="4"/>
        <v>#N/A</v>
      </c>
      <c r="AW6" s="79" t="e">
        <f t="shared" si="4"/>
        <v>#N/A</v>
      </c>
      <c r="AX6" s="79" t="e">
        <f t="shared" si="4"/>
        <v>#N/A</v>
      </c>
      <c r="AY6" s="79" t="e">
        <f t="shared" si="4"/>
        <v>#N/A</v>
      </c>
      <c r="AZ6" s="79" t="e">
        <f t="shared" si="4"/>
        <v>#N/A</v>
      </c>
      <c r="BA6" s="79" t="e">
        <f t="shared" si="4"/>
        <v>#N/A</v>
      </c>
      <c r="BB6" s="79" t="e">
        <f t="shared" si="4"/>
        <v>#N/A</v>
      </c>
      <c r="BC6" s="79" t="e">
        <f t="shared" si="4"/>
        <v>#N/A</v>
      </c>
      <c r="BD6" s="79" t="e">
        <f t="shared" si="4"/>
        <v>#N/A</v>
      </c>
      <c r="BE6" s="79" t="str">
        <f>IF(BE7="","",IF(BE7="-","【-】","【"&amp;SUBSTITUTE(TEXT(BE7,"#,##0.00"),"-","△")&amp;"】"))</f>
        <v/>
      </c>
      <c r="BF6" s="87">
        <f t="shared" ref="BF6:BO6" si="5">IF(BF7="",NA(),BF7)</f>
        <v>1374.74</v>
      </c>
      <c r="BG6" s="87">
        <f t="shared" si="5"/>
        <v>1325.22</v>
      </c>
      <c r="BH6" s="87">
        <f t="shared" si="5"/>
        <v>1327.7</v>
      </c>
      <c r="BI6" s="87">
        <f t="shared" si="5"/>
        <v>700.35</v>
      </c>
      <c r="BJ6" s="87">
        <f t="shared" si="5"/>
        <v>590.70000000000005</v>
      </c>
      <c r="BK6" s="87">
        <f t="shared" si="5"/>
        <v>1117.27</v>
      </c>
      <c r="BL6" s="87">
        <f t="shared" si="5"/>
        <v>664.04</v>
      </c>
      <c r="BM6" s="87">
        <f t="shared" si="5"/>
        <v>625.12</v>
      </c>
      <c r="BN6" s="87">
        <f t="shared" si="5"/>
        <v>610.16999999999996</v>
      </c>
      <c r="BO6" s="87">
        <f t="shared" si="5"/>
        <v>605.9</v>
      </c>
      <c r="BP6" s="79" t="str">
        <f>IF(BP7="","",IF(BP7="-","【-】","【"&amp;SUBSTITUTE(TEXT(BP7,"#,##0.00"),"-","△")&amp;"】"))</f>
        <v>【682.78】</v>
      </c>
      <c r="BQ6" s="87">
        <f t="shared" ref="BQ6:BZ6" si="6">IF(BQ7="",NA(),BQ7)</f>
        <v>42.91</v>
      </c>
      <c r="BR6" s="87">
        <f t="shared" si="6"/>
        <v>45.55</v>
      </c>
      <c r="BS6" s="87">
        <f t="shared" si="6"/>
        <v>85.2</v>
      </c>
      <c r="BT6" s="87">
        <f t="shared" si="6"/>
        <v>85.32</v>
      </c>
      <c r="BU6" s="87">
        <f t="shared" si="6"/>
        <v>85.36</v>
      </c>
      <c r="BV6" s="87">
        <f t="shared" si="6"/>
        <v>76.33</v>
      </c>
      <c r="BW6" s="87">
        <f t="shared" si="6"/>
        <v>86.2</v>
      </c>
      <c r="BX6" s="87">
        <f t="shared" si="6"/>
        <v>89.74</v>
      </c>
      <c r="BY6" s="87">
        <f t="shared" si="6"/>
        <v>88.37</v>
      </c>
      <c r="BZ6" s="87">
        <f t="shared" si="6"/>
        <v>89.41</v>
      </c>
      <c r="CA6" s="79" t="str">
        <f>IF(CA7="","",IF(CA7="-","【-】","【"&amp;SUBSTITUTE(TEXT(CA7,"#,##0.00"),"-","△")&amp;"】"))</f>
        <v>【100.91】</v>
      </c>
      <c r="CB6" s="87">
        <f t="shared" ref="CB6:CK6" si="7">IF(CB7="",NA(),CB7)</f>
        <v>295.58</v>
      </c>
      <c r="CC6" s="87">
        <f t="shared" si="7"/>
        <v>280.12</v>
      </c>
      <c r="CD6" s="87">
        <f t="shared" si="7"/>
        <v>150</v>
      </c>
      <c r="CE6" s="87">
        <f t="shared" si="7"/>
        <v>150</v>
      </c>
      <c r="CF6" s="87">
        <f t="shared" si="7"/>
        <v>150</v>
      </c>
      <c r="CG6" s="87">
        <f t="shared" si="7"/>
        <v>164.13</v>
      </c>
      <c r="CH6" s="87">
        <f t="shared" si="7"/>
        <v>146.47999999999999</v>
      </c>
      <c r="CI6" s="87">
        <f t="shared" si="7"/>
        <v>141.24</v>
      </c>
      <c r="CJ6" s="87">
        <f t="shared" si="7"/>
        <v>143.05000000000001</v>
      </c>
      <c r="CK6" s="87">
        <f t="shared" si="7"/>
        <v>142.05000000000001</v>
      </c>
      <c r="CL6" s="79" t="str">
        <f>IF(CL7="","",IF(CL7="-","【-】","【"&amp;SUBSTITUTE(TEXT(CL7,"#,##0.00"),"-","△")&amp;"】"))</f>
        <v>【136.86】</v>
      </c>
      <c r="CM6" s="87">
        <f t="shared" ref="CM6:CV6" si="8">IF(CM7="",NA(),CM7)</f>
        <v>62.47</v>
      </c>
      <c r="CN6" s="87">
        <f t="shared" si="8"/>
        <v>60.57</v>
      </c>
      <c r="CO6" s="87">
        <f t="shared" si="8"/>
        <v>58.09</v>
      </c>
      <c r="CP6" s="87">
        <f t="shared" si="8"/>
        <v>57.84</v>
      </c>
      <c r="CQ6" s="87">
        <f t="shared" si="8"/>
        <v>57.35</v>
      </c>
      <c r="CR6" s="87">
        <f t="shared" si="8"/>
        <v>58.28</v>
      </c>
      <c r="CS6" s="87">
        <f t="shared" si="8"/>
        <v>62.64</v>
      </c>
      <c r="CT6" s="87">
        <f t="shared" si="8"/>
        <v>58.12</v>
      </c>
      <c r="CU6" s="87">
        <f t="shared" si="8"/>
        <v>58.83</v>
      </c>
      <c r="CV6" s="87">
        <f t="shared" si="8"/>
        <v>56.51</v>
      </c>
      <c r="CW6" s="79" t="str">
        <f>IF(CW7="","",IF(CW7="-","【-】","【"&amp;SUBSTITUTE(TEXT(CW7,"#,##0.00"),"-","△")&amp;"】"))</f>
        <v>【58.98】</v>
      </c>
      <c r="CX6" s="87">
        <f t="shared" ref="CX6:DG6" si="9">IF(CX7="",NA(),CX7)</f>
        <v>93.48</v>
      </c>
      <c r="CY6" s="87">
        <f t="shared" si="9"/>
        <v>92.34</v>
      </c>
      <c r="CZ6" s="87">
        <f t="shared" si="9"/>
        <v>91.74</v>
      </c>
      <c r="DA6" s="87">
        <f t="shared" si="9"/>
        <v>91.22</v>
      </c>
      <c r="DB6" s="87">
        <f t="shared" si="9"/>
        <v>91.35</v>
      </c>
      <c r="DC6" s="87">
        <f t="shared" si="9"/>
        <v>92.78</v>
      </c>
      <c r="DD6" s="87">
        <f t="shared" si="9"/>
        <v>92.98</v>
      </c>
      <c r="DE6" s="87">
        <f t="shared" si="9"/>
        <v>93.07</v>
      </c>
      <c r="DF6" s="87">
        <f t="shared" si="9"/>
        <v>92.9</v>
      </c>
      <c r="DG6" s="87">
        <f t="shared" si="9"/>
        <v>93.91</v>
      </c>
      <c r="DH6" s="79" t="str">
        <f>IF(DH7="","",IF(DH7="-","【-】","【"&amp;SUBSTITUTE(TEXT(DH7,"#,##0.00"),"-","△")&amp;"】"))</f>
        <v>【95.20】</v>
      </c>
      <c r="DI6" s="79" t="e">
        <f t="shared" ref="DI6:DR6" si="10">IF(DI7="",NA(),DI7)</f>
        <v>#N/A</v>
      </c>
      <c r="DJ6" s="79" t="e">
        <f t="shared" si="10"/>
        <v>#N/A</v>
      </c>
      <c r="DK6" s="79" t="e">
        <f t="shared" si="10"/>
        <v>#N/A</v>
      </c>
      <c r="DL6" s="79" t="e">
        <f t="shared" si="10"/>
        <v>#N/A</v>
      </c>
      <c r="DM6" s="79" t="e">
        <f t="shared" si="10"/>
        <v>#N/A</v>
      </c>
      <c r="DN6" s="79" t="e">
        <f t="shared" si="10"/>
        <v>#N/A</v>
      </c>
      <c r="DO6" s="79" t="e">
        <f t="shared" si="10"/>
        <v>#N/A</v>
      </c>
      <c r="DP6" s="79" t="e">
        <f t="shared" si="10"/>
        <v>#N/A</v>
      </c>
      <c r="DQ6" s="79" t="e">
        <f t="shared" si="10"/>
        <v>#N/A</v>
      </c>
      <c r="DR6" s="79" t="e">
        <f t="shared" si="10"/>
        <v>#N/A</v>
      </c>
      <c r="DS6" s="79" t="str">
        <f>IF(DS7="","",IF(DS7="-","【-】","【"&amp;SUBSTITUTE(TEXT(DS7,"#,##0.00"),"-","△")&amp;"】"))</f>
        <v/>
      </c>
      <c r="DT6" s="79" t="e">
        <f t="shared" ref="DT6:EC6" si="11">IF(DT7="",NA(),DT7)</f>
        <v>#N/A</v>
      </c>
      <c r="DU6" s="79" t="e">
        <f t="shared" si="11"/>
        <v>#N/A</v>
      </c>
      <c r="DV6" s="79" t="e">
        <f t="shared" si="11"/>
        <v>#N/A</v>
      </c>
      <c r="DW6" s="79" t="e">
        <f t="shared" si="11"/>
        <v>#N/A</v>
      </c>
      <c r="DX6" s="79" t="e">
        <f t="shared" si="11"/>
        <v>#N/A</v>
      </c>
      <c r="DY6" s="79" t="e">
        <f t="shared" si="11"/>
        <v>#N/A</v>
      </c>
      <c r="DZ6" s="79" t="e">
        <f t="shared" si="11"/>
        <v>#N/A</v>
      </c>
      <c r="EA6" s="79" t="e">
        <f t="shared" si="11"/>
        <v>#N/A</v>
      </c>
      <c r="EB6" s="79" t="e">
        <f t="shared" si="11"/>
        <v>#N/A</v>
      </c>
      <c r="EC6" s="79" t="e">
        <f t="shared" si="11"/>
        <v>#N/A</v>
      </c>
      <c r="ED6" s="79" t="str">
        <f>IF(ED7="","",IF(ED7="-","【-】","【"&amp;SUBSTITUTE(TEXT(ED7,"#,##0.00"),"-","△")&amp;"】"))</f>
        <v/>
      </c>
      <c r="EE6" s="87">
        <f t="shared" ref="EE6:EN6" si="12">IF(EE7="",NA(),EE7)</f>
        <v>6.e-002</v>
      </c>
      <c r="EF6" s="79">
        <f t="shared" si="12"/>
        <v>0</v>
      </c>
      <c r="EG6" s="87">
        <f t="shared" si="12"/>
        <v>0.11</v>
      </c>
      <c r="EH6" s="87">
        <f t="shared" si="12"/>
        <v>1.22</v>
      </c>
      <c r="EI6" s="87">
        <f t="shared" si="12"/>
        <v>0.64</v>
      </c>
      <c r="EJ6" s="87">
        <f t="shared" si="12"/>
        <v>5.e-002</v>
      </c>
      <c r="EK6" s="87">
        <f t="shared" si="12"/>
        <v>7.0000000000000007e-002</v>
      </c>
      <c r="EL6" s="87">
        <f t="shared" si="12"/>
        <v>0.1</v>
      </c>
      <c r="EM6" s="87">
        <f t="shared" si="12"/>
        <v>0.14000000000000001</v>
      </c>
      <c r="EN6" s="87">
        <f t="shared" si="12"/>
        <v>0.13</v>
      </c>
      <c r="EO6" s="79" t="str">
        <f>IF(EO7="","",IF(EO7="-","【-】","【"&amp;SUBSTITUTE(TEXT(EO7,"#,##0.00"),"-","△")&amp;"】"))</f>
        <v>【0.23】</v>
      </c>
    </row>
    <row r="7" spans="1:145" s="65" customFormat="1">
      <c r="A7" s="66"/>
      <c r="B7" s="72">
        <v>2018</v>
      </c>
      <c r="C7" s="72">
        <v>222143</v>
      </c>
      <c r="D7" s="72">
        <v>47</v>
      </c>
      <c r="E7" s="72">
        <v>17</v>
      </c>
      <c r="F7" s="72">
        <v>1</v>
      </c>
      <c r="G7" s="72">
        <v>0</v>
      </c>
      <c r="H7" s="72" t="s">
        <v>97</v>
      </c>
      <c r="I7" s="72" t="s">
        <v>98</v>
      </c>
      <c r="J7" s="72" t="s">
        <v>99</v>
      </c>
      <c r="K7" s="72" t="s">
        <v>100</v>
      </c>
      <c r="L7" s="72" t="s">
        <v>101</v>
      </c>
      <c r="M7" s="72" t="s">
        <v>102</v>
      </c>
      <c r="N7" s="80" t="s">
        <v>54</v>
      </c>
      <c r="O7" s="80" t="s">
        <v>103</v>
      </c>
      <c r="P7" s="80">
        <v>41.9</v>
      </c>
      <c r="Q7" s="80">
        <v>93.95</v>
      </c>
      <c r="R7" s="80">
        <v>2268</v>
      </c>
      <c r="S7" s="80">
        <v>145550</v>
      </c>
      <c r="T7" s="80">
        <v>194.06</v>
      </c>
      <c r="U7" s="80">
        <v>750.03</v>
      </c>
      <c r="V7" s="80">
        <v>60725</v>
      </c>
      <c r="W7" s="80">
        <v>10.18</v>
      </c>
      <c r="X7" s="80">
        <v>5965.13</v>
      </c>
      <c r="Y7" s="80">
        <v>50.2</v>
      </c>
      <c r="Z7" s="80">
        <v>46.96</v>
      </c>
      <c r="AA7" s="80">
        <v>47.28</v>
      </c>
      <c r="AB7" s="80">
        <v>44.42</v>
      </c>
      <c r="AC7" s="80">
        <v>44.96</v>
      </c>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v>1374.74</v>
      </c>
      <c r="BG7" s="80">
        <v>1325.22</v>
      </c>
      <c r="BH7" s="80">
        <v>1327.7</v>
      </c>
      <c r="BI7" s="80">
        <v>700.35</v>
      </c>
      <c r="BJ7" s="80">
        <v>590.70000000000005</v>
      </c>
      <c r="BK7" s="80">
        <v>1117.27</v>
      </c>
      <c r="BL7" s="80">
        <v>664.04</v>
      </c>
      <c r="BM7" s="80">
        <v>625.12</v>
      </c>
      <c r="BN7" s="80">
        <v>610.16999999999996</v>
      </c>
      <c r="BO7" s="80">
        <v>605.9</v>
      </c>
      <c r="BP7" s="80">
        <v>682.78</v>
      </c>
      <c r="BQ7" s="80">
        <v>42.91</v>
      </c>
      <c r="BR7" s="80">
        <v>45.55</v>
      </c>
      <c r="BS7" s="80">
        <v>85.2</v>
      </c>
      <c r="BT7" s="80">
        <v>85.32</v>
      </c>
      <c r="BU7" s="80">
        <v>85.36</v>
      </c>
      <c r="BV7" s="80">
        <v>76.33</v>
      </c>
      <c r="BW7" s="80">
        <v>86.2</v>
      </c>
      <c r="BX7" s="80">
        <v>89.74</v>
      </c>
      <c r="BY7" s="80">
        <v>88.37</v>
      </c>
      <c r="BZ7" s="80">
        <v>89.41</v>
      </c>
      <c r="CA7" s="80">
        <v>100.91</v>
      </c>
      <c r="CB7" s="80">
        <v>295.58</v>
      </c>
      <c r="CC7" s="80">
        <v>280.12</v>
      </c>
      <c r="CD7" s="80">
        <v>150</v>
      </c>
      <c r="CE7" s="80">
        <v>150</v>
      </c>
      <c r="CF7" s="80">
        <v>150</v>
      </c>
      <c r="CG7" s="80">
        <v>164.13</v>
      </c>
      <c r="CH7" s="80">
        <v>146.47999999999999</v>
      </c>
      <c r="CI7" s="80">
        <v>141.24</v>
      </c>
      <c r="CJ7" s="80">
        <v>143.05000000000001</v>
      </c>
      <c r="CK7" s="80">
        <v>142.05000000000001</v>
      </c>
      <c r="CL7" s="80">
        <v>136.86000000000001</v>
      </c>
      <c r="CM7" s="80">
        <v>62.47</v>
      </c>
      <c r="CN7" s="80">
        <v>60.57</v>
      </c>
      <c r="CO7" s="80">
        <v>58.09</v>
      </c>
      <c r="CP7" s="80">
        <v>57.84</v>
      </c>
      <c r="CQ7" s="80">
        <v>57.35</v>
      </c>
      <c r="CR7" s="80">
        <v>58.28</v>
      </c>
      <c r="CS7" s="80">
        <v>62.64</v>
      </c>
      <c r="CT7" s="80">
        <v>58.12</v>
      </c>
      <c r="CU7" s="80">
        <v>58.83</v>
      </c>
      <c r="CV7" s="80">
        <v>56.51</v>
      </c>
      <c r="CW7" s="80">
        <v>58.98</v>
      </c>
      <c r="CX7" s="80">
        <v>93.48</v>
      </c>
      <c r="CY7" s="80">
        <v>92.34</v>
      </c>
      <c r="CZ7" s="80">
        <v>91.74</v>
      </c>
      <c r="DA7" s="80">
        <v>91.22</v>
      </c>
      <c r="DB7" s="80">
        <v>91.35</v>
      </c>
      <c r="DC7" s="80">
        <v>92.78</v>
      </c>
      <c r="DD7" s="80">
        <v>92.98</v>
      </c>
      <c r="DE7" s="80">
        <v>93.07</v>
      </c>
      <c r="DF7" s="80">
        <v>92.9</v>
      </c>
      <c r="DG7" s="80">
        <v>93.91</v>
      </c>
      <c r="DH7" s="80">
        <v>95.2</v>
      </c>
      <c r="DI7" s="80"/>
      <c r="DJ7" s="80"/>
      <c r="DK7" s="80"/>
      <c r="DL7" s="80"/>
      <c r="DM7" s="80"/>
      <c r="DN7" s="80"/>
      <c r="DO7" s="80"/>
      <c r="DP7" s="80"/>
      <c r="DQ7" s="80"/>
      <c r="DR7" s="80"/>
      <c r="DS7" s="80"/>
      <c r="DT7" s="80"/>
      <c r="DU7" s="80"/>
      <c r="DV7" s="80"/>
      <c r="DW7" s="80"/>
      <c r="DX7" s="80"/>
      <c r="DY7" s="80"/>
      <c r="DZ7" s="80"/>
      <c r="EA7" s="80"/>
      <c r="EB7" s="80"/>
      <c r="EC7" s="80"/>
      <c r="ED7" s="80"/>
      <c r="EE7" s="80">
        <v>6.e-002</v>
      </c>
      <c r="EF7" s="80">
        <v>0</v>
      </c>
      <c r="EG7" s="80">
        <v>0.11</v>
      </c>
      <c r="EH7" s="80">
        <v>1.22</v>
      </c>
      <c r="EI7" s="80">
        <v>0.64</v>
      </c>
      <c r="EJ7" s="80">
        <v>5.e-002</v>
      </c>
      <c r="EK7" s="80">
        <v>7.0000000000000007e-002</v>
      </c>
      <c r="EL7" s="80">
        <v>0.1</v>
      </c>
      <c r="EM7" s="80">
        <v>0.14000000000000001</v>
      </c>
      <c r="EN7" s="80">
        <v>0.13</v>
      </c>
      <c r="EO7" s="80">
        <v>0.23</v>
      </c>
    </row>
    <row r="8" spans="1:145">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row>
    <row r="9" spans="1:145">
      <c r="A9" s="67"/>
      <c r="B9" s="67" t="s">
        <v>104</v>
      </c>
      <c r="C9" s="67" t="s">
        <v>105</v>
      </c>
      <c r="D9" s="67" t="s">
        <v>106</v>
      </c>
      <c r="E9" s="67" t="s">
        <v>107</v>
      </c>
      <c r="F9" s="67" t="s">
        <v>108</v>
      </c>
      <c r="R9" s="81"/>
      <c r="Y9" s="81"/>
      <c r="Z9" s="81"/>
      <c r="AA9" s="81"/>
      <c r="AB9" s="81"/>
      <c r="AC9" s="81"/>
      <c r="AD9" s="81"/>
      <c r="AE9" s="81"/>
      <c r="AF9" s="81"/>
      <c r="AG9" s="81"/>
      <c r="AI9" s="81"/>
      <c r="AJ9" s="81"/>
      <c r="AK9" s="81"/>
      <c r="AL9" s="81"/>
      <c r="AM9" s="81"/>
      <c r="AN9" s="81"/>
      <c r="AO9" s="81"/>
      <c r="AP9" s="81"/>
      <c r="AQ9" s="81"/>
      <c r="AR9" s="81"/>
      <c r="AT9" s="81"/>
      <c r="AU9" s="81"/>
      <c r="AV9" s="81"/>
      <c r="AW9" s="81"/>
      <c r="AX9" s="81"/>
      <c r="AY9" s="81"/>
      <c r="AZ9" s="81"/>
      <c r="BA9" s="81"/>
      <c r="BB9" s="81"/>
      <c r="BC9" s="81"/>
      <c r="BE9" s="81"/>
      <c r="BF9" s="81"/>
      <c r="BG9" s="81"/>
      <c r="BH9" s="81"/>
      <c r="BI9" s="81"/>
      <c r="BJ9" s="81"/>
      <c r="BK9" s="81"/>
      <c r="BL9" s="81"/>
      <c r="BM9" s="81"/>
      <c r="BN9" s="81"/>
      <c r="BP9" s="81"/>
      <c r="BQ9" s="81"/>
      <c r="BR9" s="81"/>
      <c r="BS9" s="81"/>
      <c r="BT9" s="81"/>
      <c r="BU9" s="81"/>
      <c r="BV9" s="81"/>
      <c r="BW9" s="81"/>
      <c r="BX9" s="81"/>
      <c r="BY9" s="81"/>
      <c r="CA9" s="81"/>
      <c r="CB9" s="81"/>
      <c r="CC9" s="81"/>
      <c r="CD9" s="81"/>
      <c r="CE9" s="81"/>
      <c r="CF9" s="81"/>
      <c r="CG9" s="81"/>
      <c r="CH9" s="81"/>
      <c r="CI9" s="81"/>
      <c r="CJ9" s="81"/>
      <c r="CL9" s="81"/>
      <c r="CM9" s="81"/>
      <c r="CN9" s="81"/>
      <c r="CO9" s="81"/>
      <c r="CP9" s="81"/>
      <c r="CQ9" s="81"/>
      <c r="CR9" s="81"/>
      <c r="CS9" s="81"/>
      <c r="CT9" s="81"/>
      <c r="CU9" s="81"/>
      <c r="CW9" s="81"/>
      <c r="CX9" s="81"/>
      <c r="CY9" s="81"/>
      <c r="CZ9" s="81"/>
      <c r="DA9" s="81"/>
      <c r="DB9" s="81"/>
      <c r="DC9" s="81"/>
      <c r="DD9" s="81"/>
      <c r="DE9" s="81"/>
      <c r="DF9" s="81"/>
      <c r="DH9" s="81"/>
      <c r="DI9" s="81"/>
      <c r="DJ9" s="81"/>
      <c r="DK9" s="81"/>
      <c r="DL9" s="81"/>
      <c r="DM9" s="81"/>
      <c r="DN9" s="81"/>
      <c r="DO9" s="81"/>
      <c r="DP9" s="81"/>
      <c r="DQ9" s="81"/>
      <c r="DS9" s="81"/>
      <c r="DT9" s="81"/>
      <c r="DU9" s="81"/>
      <c r="DV9" s="81"/>
      <c r="DW9" s="81"/>
      <c r="DX9" s="81"/>
      <c r="DY9" s="81"/>
      <c r="DZ9" s="81"/>
      <c r="EA9" s="81"/>
      <c r="EB9" s="81"/>
      <c r="ED9" s="81"/>
      <c r="EE9" s="81"/>
      <c r="EF9" s="81"/>
      <c r="EG9" s="81"/>
      <c r="EH9" s="81"/>
      <c r="EI9" s="81"/>
      <c r="EJ9" s="81"/>
      <c r="EK9" s="81"/>
      <c r="EL9" s="81"/>
      <c r="EM9" s="81"/>
    </row>
    <row r="10" spans="1:145">
      <c r="A10" s="67" t="s">
        <v>53</v>
      </c>
      <c r="B10" s="73">
        <f>DATEVALUE($B$6-4&amp;"年1月1日")</f>
        <v>41640</v>
      </c>
      <c r="C10" s="73">
        <f>DATEVALUE($B$6-3&amp;"年1月1日")</f>
        <v>42005</v>
      </c>
      <c r="D10" s="73">
        <f>DATEVALUE($B$6-2&amp;"年1月1日")</f>
        <v>42370</v>
      </c>
      <c r="E10" s="73">
        <f>DATEVALUE($B$6-1&amp;"年1月1日")</f>
        <v>42736</v>
      </c>
      <c r="F10" s="73">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2020-02-13T08:11:06Z</cp:lastPrinted>
  <dcterms:created xsi:type="dcterms:W3CDTF">2019-12-05T05:05:01Z</dcterms:created>
  <dcterms:modified xsi:type="dcterms:W3CDTF">2020-02-19T08:13:12Z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2020-02-19T08:13:12Z</vt:filetime>
  </property>
</Properties>
</file>