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道路維持課\非公開\管理担当\⑲調査・回答\【5月】地方公営企業調査\R元年度(H31年度)に回答\R2.1.28公営企業に係る「経営比較分析表」の公表について　\提出用\"/>
    </mc:Choice>
  </mc:AlternateContent>
  <workbookProtection workbookAlgorithmName="SHA-512" workbookHashValue="HjeOQma4RvWn6ARTpKGcvdj6YK2CqQn4KkwL4Pbgfo/+Mnmyhy0/Jz6U+vaGR7oZm9NSn5gxeQ5LhJhDWfW+RA==" workbookSaltValue="jYB02rD2ANaA04WnTTxtX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FX30" i="4"/>
  <c r="BG30" i="4"/>
  <c r="FX51" i="4"/>
  <c r="AV76" i="4"/>
  <c r="KO51" i="4"/>
  <c r="HP76" i="4"/>
  <c r="LE76" i="4"/>
  <c r="KO30" i="4"/>
  <c r="BG51" i="4"/>
  <c r="FE51" i="4"/>
  <c r="HA76" i="4"/>
  <c r="AN51" i="4"/>
  <c r="FE30" i="4"/>
  <c r="KP76" i="4"/>
  <c r="JV30" i="4"/>
  <c r="AN30" i="4"/>
  <c r="JV51" i="4"/>
  <c r="AG76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<sst xmlns="http://schemas.openxmlformats.org/spreadsheetml/2006/main" count="278" uniqueCount="138">
  <si>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</si>
  <si>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</si>
  <si>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</si>
  <si>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</si>
  <si>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</si>
  <si>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</si>
  <si>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</si>
  <si>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</si>
  <si>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</si>
  <si>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</si>
  <si>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</si>
  <si>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</si>
  <si>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</si>
  <si>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</si>
  <si>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</si>
  <si>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</si>
  <si>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</si>
  <si>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</si>
  <si>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</si>
  <si>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</si>
  <si>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</si>
  <si>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</si>
  <si>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</si>
  <si>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</si>
  <si>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</si>
  <si>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</si>
  <si>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</si>
  <si>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</si>
  <si>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</si>
  <si>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</si>
  <si>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</si>
  <si>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</si>
  <si>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</si>
  <si>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</si>
  <si>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</si>
  <si>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</si>
  <si>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</si>
  <si>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</si>
  <si>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</si>
  <si>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</si>
  <si>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</si>
  <si>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</si>
  <si>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</si>
  <si>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</si>
  <si>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</si>
  <si>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</si>
  <si>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</si>
  <si>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</si>
  <si>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</si>
  <si>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</si>
  <si>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</si>
  <si>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</si>
  <si>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</si>
  <si>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</si>
  <si>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</si>
  <si>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</si>
  <si>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</si>
  <si>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</si>
  <si>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</si>
  <si>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</si>
  <si>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</si>
  <si>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</si>
  <si>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</si>
  <si>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</si>
  <si>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</si>
  <si>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</si>
  <si>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</si>
  <si>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</si>
  <si>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</si>
  <si>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</si>
  <si>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</si>
  <si>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</si>
  <si>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</si>
  <si>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</si>
  <si>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</si>
  <si>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</si>
  <si>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</si>
  <si>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</si>
  <si>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</si>
  <si>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</si>
  <si>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</si>
  <si>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</si>
  <si>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</si>
  <si>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</si>
  <si>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</si>
  <si>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</si>
  <si>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</si>
  <si>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</si>
  <si>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</si>
  <si>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</si>
  <si>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</si>
  <si>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</si>
  <si>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</si>
  <si>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</si>
  <si>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</si>
  <si>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</si>
  <si>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</si>
  <si>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</si>
  <si>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</si>
  <si>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</si>
  <si>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</si>
  <si>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</si>
  <si>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</si>
  <si>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</si>
  <si>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</si>
  <si>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</si>
  <si>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</si>
  <si>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</si>
  <si>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</si>
  <si>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</si>
  <si>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</si>
  <si>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</si>
  <si>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</si>
  <si>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</si>
  <si>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</si>
  <si>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</si>
  <si>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富士市</t>
  </si>
  <si>
    <t>吉原本町駐車場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</si>
  <si>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</si>
  <si>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</si>
  <si>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</si>
  <si>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</si>
  <si>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</si>
  <si>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</si>
  <si>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</si>
  <si>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</si>
  <si>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</si>
  <si>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</si>
  <si>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</si>
  <si>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</si>
  <si>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</si>
  <si>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</si>
  <si>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</si>
  <si>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</si>
  <si>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収益的収支比率は常に100％を超え、他会計から補助金を得ることなく収益を上げている。売上高GOP比率、EBITDAも平均値を越えている。H26年度までは市営駐車場全6箇所を1つの単位として管理していたため、個々の駐車場単位で集計できるようになったH27年度以降の数値と乖離している。H27年度以降の数値が正しい数値である。収益性からは現状維持が妥当と考える。</t>
    <phoneticPr fontId="5"/>
  </si>
  <si>
    <t>稼働率は減少傾向で平均値を下回っているが、200％を超えている。近年、周辺に民間駐車場施設が増加しているため、当駐車場利用者が減少しているものと考える。収益には大きな変化がないため、現状維持が妥当と考える。</t>
    <phoneticPr fontId="5"/>
  </si>
  <si>
    <t>若干の減少傾向にあるものの、商店街の近くにある大型駐車場として多く利用されている。H27年度に指定管理者制度への移行が検討されたが、収益向上が見込めないとの理由で現行の管理が続いているため、当面は現状の管理を継続する中で収益向上を目指す。</t>
    <rPh sb="3" eb="5">
      <t>ゲンショウ</t>
    </rPh>
    <rPh sb="5" eb="7">
      <t>ケイコウ</t>
    </rPh>
    <phoneticPr fontId="5"/>
  </si>
  <si>
    <t>商店街の近くにあり、敷地も広い。敷地の地価は近傍地より求めたものである。設備投資見込額は補修工事費及び修繕費を見込んでいる。H31年度に、自動精算機の入替えを実施する計画となっている。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</si>
</sst>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256.10000000000002</c:v>
                </c:pt>
                <c:pt idx="1">
                  <c:v>593.5</c:v>
                </c:pt>
                <c:pt idx="2">
                  <c:v>594.4</c:v>
                </c:pt>
                <c:pt idx="3">
                  <c:v>643.4</c:v>
                </c:pt>
                <c:pt idx="4">
                  <c:v>602.79999999999995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2-4D2A-8423-9819E654C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2-4D2A-8423-9819E654C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7-4608-AC6E-55CF6164F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7-4608-AC6E-55CF6164F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0DE-444B-BCA9-E18869EAA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E-444B-BCA9-E18869EAA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F4C-426B-86E4-ED946793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C-426B-86E4-ED946793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A-44EE-A3C3-A1149796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A-44EE-A3C3-A1149796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5-4C7F-B98F-01CA3EE74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5-4C7F-B98F-01CA3EE74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248.8</c:v>
                </c:pt>
                <c:pt idx="1">
                  <c:v>234.1</c:v>
                </c:pt>
                <c:pt idx="2">
                  <c:v>225.6</c:v>
                </c:pt>
                <c:pt idx="3">
                  <c:v>232.9</c:v>
                </c:pt>
                <c:pt idx="4">
                  <c:v>225.6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E-40FE-B861-EB21514CE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E-40FE-B861-EB21514CE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83.1</c:v>
                </c:pt>
                <c:pt idx="2">
                  <c:v>83</c:v>
                </c:pt>
                <c:pt idx="3">
                  <c:v>84.4</c:v>
                </c:pt>
                <c:pt idx="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E-436B-987B-59B25A1C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36B-987B-59B25A1C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11839</c:v>
                </c:pt>
                <c:pt idx="1">
                  <c:v>16552</c:v>
                </c:pt>
                <c:pt idx="2">
                  <c:v>16972</c:v>
                </c:pt>
                <c:pt idx="3">
                  <c:v>17640</c:v>
                </c:pt>
                <c:pt idx="4">
                  <c:v>17503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0-4222-A6DB-30C687DEC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0-4222-A6DB-30C687DEC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U1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静岡県富士市　吉原本町駐車場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1033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82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108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256.10000000000002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593.5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594.4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643.4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602.79999999999995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248.8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234.1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225.6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232.9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225.6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60.6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83.1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84.4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83.3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11839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16552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16972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17640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17503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120420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4500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cTAPST3ditnQVJNKmerU0Z7jPfh5PUjzyo6yhFdE03BOdqP3IwR+JFUnMSPLz0dwiD4RjOPZR9+/k1nZ+iZDkQ==" saltValue="hUsXjwN6yWa4hAVxFs2nE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99</v>
      </c>
      <c r="AM5" s="59" t="s">
        <v>91</v>
      </c>
      <c r="AN5" s="59" t="s">
        <v>100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101</v>
      </c>
      <c r="AV5" s="59" t="s">
        <v>102</v>
      </c>
      <c r="AW5" s="59" t="s">
        <v>90</v>
      </c>
      <c r="AX5" s="59" t="s">
        <v>103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101</v>
      </c>
      <c r="BG5" s="59" t="s">
        <v>104</v>
      </c>
      <c r="BH5" s="59" t="s">
        <v>105</v>
      </c>
      <c r="BI5" s="59" t="s">
        <v>91</v>
      </c>
      <c r="BJ5" s="59" t="s">
        <v>100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99</v>
      </c>
      <c r="BT5" s="59" t="s">
        <v>106</v>
      </c>
      <c r="BU5" s="59" t="s">
        <v>107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108</v>
      </c>
      <c r="CD5" s="59" t="s">
        <v>90</v>
      </c>
      <c r="CE5" s="59" t="s">
        <v>106</v>
      </c>
      <c r="CF5" s="59" t="s">
        <v>109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110</v>
      </c>
      <c r="CP5" s="59" t="s">
        <v>102</v>
      </c>
      <c r="CQ5" s="59" t="s">
        <v>99</v>
      </c>
      <c r="CR5" s="59" t="s">
        <v>103</v>
      </c>
      <c r="CS5" s="59" t="s">
        <v>100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101</v>
      </c>
      <c r="DA5" s="59" t="s">
        <v>89</v>
      </c>
      <c r="DB5" s="59" t="s">
        <v>90</v>
      </c>
      <c r="DC5" s="59" t="s">
        <v>103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101</v>
      </c>
      <c r="DL5" s="59" t="s">
        <v>102</v>
      </c>
      <c r="DM5" s="59" t="s">
        <v>99</v>
      </c>
      <c r="DN5" s="59" t="s">
        <v>106</v>
      </c>
      <c r="DO5" s="59" t="s">
        <v>100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111</v>
      </c>
      <c r="B6" s="60">
        <f>B8</f>
        <v>2018</v>
      </c>
      <c r="C6" s="60">
        <f t="shared" ref="C6:X6" si="1">C8</f>
        <v>222101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静岡県富士市</v>
      </c>
      <c r="I6" s="60" t="str">
        <f t="shared" si="1"/>
        <v>吉原本町駐車場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駅</v>
      </c>
      <c r="T6" s="62" t="str">
        <f t="shared" si="1"/>
        <v>無</v>
      </c>
      <c r="U6" s="63">
        <f t="shared" si="1"/>
        <v>1033</v>
      </c>
      <c r="V6" s="63">
        <f t="shared" si="1"/>
        <v>82</v>
      </c>
      <c r="W6" s="63">
        <f t="shared" si="1"/>
        <v>108</v>
      </c>
      <c r="X6" s="62" t="str">
        <f t="shared" si="1"/>
        <v>導入なし</v>
      </c>
      <c r="Y6" s="64">
        <f>IF(Y8="-",NA(),Y8)</f>
        <v>256.10000000000002</v>
      </c>
      <c r="Z6" s="64">
        <f t="shared" ref="Z6:AH6" si="2">IF(Z8="-",NA(),Z8)</f>
        <v>593.5</v>
      </c>
      <c r="AA6" s="64">
        <f t="shared" si="2"/>
        <v>594.4</v>
      </c>
      <c r="AB6" s="64">
        <f t="shared" si="2"/>
        <v>643.4</v>
      </c>
      <c r="AC6" s="64">
        <f t="shared" si="2"/>
        <v>602.79999999999995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60.6</v>
      </c>
      <c r="BG6" s="64">
        <f t="shared" ref="BG6:BO6" si="5">IF(BG8="-",NA(),BG8)</f>
        <v>83.1</v>
      </c>
      <c r="BH6" s="64">
        <f t="shared" si="5"/>
        <v>83</v>
      </c>
      <c r="BI6" s="64">
        <f t="shared" si="5"/>
        <v>84.4</v>
      </c>
      <c r="BJ6" s="64">
        <f t="shared" si="5"/>
        <v>83.3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11839</v>
      </c>
      <c r="BR6" s="65">
        <f t="shared" ref="BR6:BZ6" si="6">IF(BR8="-",NA(),BR8)</f>
        <v>16552</v>
      </c>
      <c r="BS6" s="65">
        <f t="shared" si="6"/>
        <v>16972</v>
      </c>
      <c r="BT6" s="65">
        <f t="shared" si="6"/>
        <v>17640</v>
      </c>
      <c r="BU6" s="65">
        <f t="shared" si="6"/>
        <v>17503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120420</v>
      </c>
      <c r="CN6" s="63">
        <f t="shared" si="7"/>
        <v>4500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248.8</v>
      </c>
      <c r="DL6" s="64">
        <f t="shared" ref="DL6:DT6" si="9">IF(DL8="-",NA(),DL8)</f>
        <v>234.1</v>
      </c>
      <c r="DM6" s="64">
        <f t="shared" si="9"/>
        <v>225.6</v>
      </c>
      <c r="DN6" s="64">
        <f t="shared" si="9"/>
        <v>232.9</v>
      </c>
      <c r="DO6" s="64">
        <f t="shared" si="9"/>
        <v>225.6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114</v>
      </c>
      <c r="B7" s="60">
        <f t="shared" ref="B7:X7" si="10">B8</f>
        <v>2018</v>
      </c>
      <c r="C7" s="60">
        <f t="shared" si="10"/>
        <v>222101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静岡県　富士市</v>
      </c>
      <c r="I7" s="60" t="str">
        <f t="shared" si="10"/>
        <v>吉原本町駐車場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駅</v>
      </c>
      <c r="T7" s="62" t="str">
        <f t="shared" si="10"/>
        <v>無</v>
      </c>
      <c r="U7" s="63">
        <f t="shared" si="10"/>
        <v>1033</v>
      </c>
      <c r="V7" s="63">
        <f t="shared" si="10"/>
        <v>82</v>
      </c>
      <c r="W7" s="63">
        <f t="shared" si="10"/>
        <v>108</v>
      </c>
      <c r="X7" s="62" t="str">
        <f t="shared" si="10"/>
        <v>導入なし</v>
      </c>
      <c r="Y7" s="64">
        <f>Y8</f>
        <v>256.10000000000002</v>
      </c>
      <c r="Z7" s="64">
        <f t="shared" ref="Z7:AH7" si="11">Z8</f>
        <v>593.5</v>
      </c>
      <c r="AA7" s="64">
        <f t="shared" si="11"/>
        <v>594.4</v>
      </c>
      <c r="AB7" s="64">
        <f t="shared" si="11"/>
        <v>643.4</v>
      </c>
      <c r="AC7" s="64">
        <f t="shared" si="11"/>
        <v>602.79999999999995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60.6</v>
      </c>
      <c r="BG7" s="64">
        <f t="shared" ref="BG7:BO7" si="14">BG8</f>
        <v>83.1</v>
      </c>
      <c r="BH7" s="64">
        <f t="shared" si="14"/>
        <v>83</v>
      </c>
      <c r="BI7" s="64">
        <f t="shared" si="14"/>
        <v>84.4</v>
      </c>
      <c r="BJ7" s="64">
        <f t="shared" si="14"/>
        <v>83.3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11839</v>
      </c>
      <c r="BR7" s="65">
        <f t="shared" ref="BR7:BZ7" si="15">BR8</f>
        <v>16552</v>
      </c>
      <c r="BS7" s="65">
        <f t="shared" si="15"/>
        <v>16972</v>
      </c>
      <c r="BT7" s="65">
        <f t="shared" si="15"/>
        <v>17640</v>
      </c>
      <c r="BU7" s="65">
        <f t="shared" si="15"/>
        <v>17503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115</v>
      </c>
      <c r="CC7" s="64" t="s">
        <v>115</v>
      </c>
      <c r="CD7" s="64" t="s">
        <v>115</v>
      </c>
      <c r="CE7" s="64" t="s">
        <v>115</v>
      </c>
      <c r="CF7" s="64" t="s">
        <v>115</v>
      </c>
      <c r="CG7" s="64" t="s">
        <v>115</v>
      </c>
      <c r="CH7" s="64" t="s">
        <v>115</v>
      </c>
      <c r="CI7" s="64" t="s">
        <v>115</v>
      </c>
      <c r="CJ7" s="64" t="s">
        <v>115</v>
      </c>
      <c r="CK7" s="64" t="s">
        <v>113</v>
      </c>
      <c r="CL7" s="61"/>
      <c r="CM7" s="63">
        <f>CM8</f>
        <v>120420</v>
      </c>
      <c r="CN7" s="63">
        <f>CN8</f>
        <v>4500</v>
      </c>
      <c r="CO7" s="64" t="s">
        <v>115</v>
      </c>
      <c r="CP7" s="64" t="s">
        <v>115</v>
      </c>
      <c r="CQ7" s="64" t="s">
        <v>115</v>
      </c>
      <c r="CR7" s="64" t="s">
        <v>115</v>
      </c>
      <c r="CS7" s="64" t="s">
        <v>115</v>
      </c>
      <c r="CT7" s="64" t="s">
        <v>115</v>
      </c>
      <c r="CU7" s="64" t="s">
        <v>115</v>
      </c>
      <c r="CV7" s="64" t="s">
        <v>115</v>
      </c>
      <c r="CW7" s="64" t="s">
        <v>115</v>
      </c>
      <c r="CX7" s="64" t="s">
        <v>113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248.8</v>
      </c>
      <c r="DL7" s="64">
        <f t="shared" ref="DL7:DT7" si="17">DL8</f>
        <v>234.1</v>
      </c>
      <c r="DM7" s="64">
        <f t="shared" si="17"/>
        <v>225.6</v>
      </c>
      <c r="DN7" s="64">
        <f t="shared" si="17"/>
        <v>232.9</v>
      </c>
      <c r="DO7" s="64">
        <f t="shared" si="17"/>
        <v>225.6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222101</v>
      </c>
      <c r="D8" s="67">
        <v>47</v>
      </c>
      <c r="E8" s="67">
        <v>14</v>
      </c>
      <c r="F8" s="67">
        <v>0</v>
      </c>
      <c r="G8" s="67">
        <v>4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47</v>
      </c>
      <c r="S8" s="69" t="s">
        <v>126</v>
      </c>
      <c r="T8" s="69" t="s">
        <v>127</v>
      </c>
      <c r="U8" s="70">
        <v>1033</v>
      </c>
      <c r="V8" s="70">
        <v>82</v>
      </c>
      <c r="W8" s="70">
        <v>108</v>
      </c>
      <c r="X8" s="69" t="s">
        <v>128</v>
      </c>
      <c r="Y8" s="71">
        <v>256.10000000000002</v>
      </c>
      <c r="Z8" s="71">
        <v>593.5</v>
      </c>
      <c r="AA8" s="71">
        <v>594.4</v>
      </c>
      <c r="AB8" s="71">
        <v>643.4</v>
      </c>
      <c r="AC8" s="71">
        <v>602.79999999999995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60.6</v>
      </c>
      <c r="BG8" s="71">
        <v>83.1</v>
      </c>
      <c r="BH8" s="71">
        <v>83</v>
      </c>
      <c r="BI8" s="71">
        <v>84.4</v>
      </c>
      <c r="BJ8" s="71">
        <v>83.3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11839</v>
      </c>
      <c r="BR8" s="72">
        <v>16552</v>
      </c>
      <c r="BS8" s="72">
        <v>16972</v>
      </c>
      <c r="BT8" s="73">
        <v>17640</v>
      </c>
      <c r="BU8" s="73">
        <v>17503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120420</v>
      </c>
      <c r="CN8" s="70">
        <v>4500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248.8</v>
      </c>
      <c r="DL8" s="71">
        <v>234.1</v>
      </c>
      <c r="DM8" s="71">
        <v>225.6</v>
      </c>
      <c r="DN8" s="71">
        <v>232.9</v>
      </c>
      <c r="DO8" s="71">
        <v>225.6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おかもと　わたる</cp:lastModifiedBy>
  <cp:lastPrinted>2020-01-20T05:53:19Z</cp:lastPrinted>
  <dcterms:created xsi:type="dcterms:W3CDTF">2019-12-05T07:23:46Z</dcterms:created>
  <dcterms:modified xsi:type="dcterms:W3CDTF">2020-01-20T05:53:21Z</dcterms:modified>
  <cp:category/>
</cp:coreProperties>
</file>