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上下水道経営課\非公開\02水道経理担当\23経営分析表\R1年度\"/>
    </mc:Choice>
  </mc:AlternateContent>
  <workbookProtection workbookAlgorithmName="SHA-512" workbookHashValue="o+O7FyEatZIKyZ0Kvn+tbstLOq5x5vb36CxEwDSzzqx+yG8iH3A+KzLMCpP4C6jWyueznK5K7sAWLOGz/U+3Ig==" workbookSaltValue="YME0tFNmH7+EGVLlUAd1h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<sst xmlns="http://schemas.openxmlformats.org/spreadsheetml/2006/main" count="220" uniqueCount="108">
  <si>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</si>
  <si>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</si>
  <si>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</si>
  <si>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</si>
  <si>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</si>
  <si>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</si>
  <si>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</si>
  <si>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</si>
  <si>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</si>
  <si>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</si>
  <si>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</si>
  <si>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</si>
  <si>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</si>
  <si>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</si>
  <si>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</si>
  <si>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</si>
  <si>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</si>
  <si>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</si>
  <si>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</si>
  <si>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</si>
  <si>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</si>
  <si>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</si>
  <si>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</si>
  <si>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</si>
  <si>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</si>
  <si>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</si>
  <si>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</si>
  <si>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</si>
  <si>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</si>
  <si>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</si>
  <si>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</si>
  <si>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</si>
  <si>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</si>
  <si>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</si>
  <si>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</si>
  <si>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</si>
  <si>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</si>
  <si>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</si>
  <si>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</si>
  <si>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</si>
  <si>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</si>
  <si>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</si>
  <si>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</si>
  <si>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</si>
  <si>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</si>
  <si>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</si>
  <si>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</si>
  <si>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</si>
  <si>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</si>
  <si>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</si>
  <si>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</si>
  <si>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</si>
  <si>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</si>
  <si>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</si>
  <si>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</si>
  <si>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</si>
  <si>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</si>
  <si>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</si>
  <si>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</si>
  <si>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</si>
  <si>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</si>
  <si>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</si>
  <si>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</si>
  <si>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</si>
  <si>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</si>
  <si>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</si>
  <si>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</si>
  <si>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</si>
  <si>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</si>
  <si>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</si>
  <si>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</si>
  <si>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</si>
  <si>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</si>
  <si>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</si>
  <si>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</si>
  <si>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</si>
  <si>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</si>
  <si>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</si>
  <si>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</si>
  <si>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</si>
  <si>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</si>
  <si>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</si>
  <si>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</si>
  <si>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</si>
  <si>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</si>
  <si>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</si>
  <si>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</si>
  <si>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</si>
  <si>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</si>
  <si>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</si>
  <si>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</si>
  <si>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</si>
  <si>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</si>
  <si>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富士市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</si>
  <si>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</si>
  <si>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</si>
  <si>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</si>
  <si>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</si>
  <si>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</si>
  <si>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</si>
  <si>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</si>
  <si>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</si>
  <si>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</si>
  <si>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</si>
  <si>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</si>
  <si>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は、富士山の恵みである地下水を利用しているため、類似団体に比べ、大規模な浄水場を整備する必要がなく、最小限の費用で事業運営を行うことができていることから、⑥給水原価を低く抑えることができています。しかし、今後は高度経済成長期に整備された施設や水道管が更新時期を迎え、老朽化を示す各指標の悪化が懸念されているところであります。
　特に、②管路経年化率が類似団体に比べ高く、③管路更新率が類似団体に比べ低い状況であり、その影響などにより⑧有収率も類似団体に比べ低いことから、老朽管更新の推進を重点施策と位置づけ、計画的に実施していくと共に、検針時同時漏水調査等による市内全域にわたる漏水箇所の早期特定を図るなど有収率向上対策を実施し、各指標の改善に努めます。</t>
    <rPh sb="211" eb="213">
      <t>エイキョウ</t>
    </rPh>
    <rPh sb="219" eb="220">
      <t>ユウ</t>
    </rPh>
    <rPh sb="220" eb="221">
      <t>シュウ</t>
    </rPh>
    <rPh sb="221" eb="222">
      <t>リツ</t>
    </rPh>
    <rPh sb="223" eb="225">
      <t>ルイジ</t>
    </rPh>
    <rPh sb="225" eb="227">
      <t>ダンタイ</t>
    </rPh>
    <rPh sb="228" eb="229">
      <t>クラ</t>
    </rPh>
    <rPh sb="230" eb="231">
      <t>ヒク</t>
    </rPh>
    <rPh sb="246" eb="248">
      <t>ジュウテン</t>
    </rPh>
    <rPh sb="248" eb="249">
      <t>セ</t>
    </rPh>
    <rPh sb="249" eb="250">
      <t>サク</t>
    </rPh>
    <rPh sb="251" eb="253">
      <t>イチ</t>
    </rPh>
    <rPh sb="256" eb="259">
      <t>ケイカクテキ</t>
    </rPh>
    <rPh sb="260" eb="262">
      <t>ジッシ</t>
    </rPh>
    <rPh sb="267" eb="268">
      <t>トモ</t>
    </rPh>
    <rPh sb="279" eb="280">
      <t>トウ</t>
    </rPh>
    <rPh sb="301" eb="302">
      <t>ハカ</t>
    </rPh>
    <rPh sb="305" eb="308">
      <t>ユウシュウリツ</t>
    </rPh>
    <rPh sb="308" eb="310">
      <t>コウジョウ</t>
    </rPh>
    <rPh sb="310" eb="312">
      <t>タイサク</t>
    </rPh>
    <rPh sb="313" eb="315">
      <t>ジッシ</t>
    </rPh>
    <phoneticPr fontId="4"/>
  </si>
  <si>
    <t>　資産の老朽化度合いを示す①有形固定資産減価償却率は、類似団体と比べて同程度となっていますが、年々上昇傾向にあり、平成30年度は前年度に完了した遠隔監視制御システム更新工事の影響などにより約1％増加しました。また、③管路更新率が類似団体と比べて低いことから、管路の老朽化度合を示す②管路経年化率が高い値を示しています。これは、高度経済成長期に整備された施設や水道管が更新時期を迎えていること、また、人口減少などによる水道料金収入の減少に伴う財源不足により更新が思うように進んでいないことを示しています。平成30年度は、昨年度と同程度の管路更新率でしたが、依然として類似団体より低い数値となっています。今後は、引き続き老朽管更新に係る使用材料の見直しによるコスト削減等を行いながら、老朽管の布設替を重点的に推進し③管路更新率を高め、②管路経年化率の改善を図ります。</t>
    <rPh sb="47" eb="49">
      <t>ネンネン</t>
    </rPh>
    <rPh sb="49" eb="51">
      <t>ジョウショウ</t>
    </rPh>
    <rPh sb="51" eb="53">
      <t>ケイコウ</t>
    </rPh>
    <rPh sb="57" eb="59">
      <t>ヘイセイ</t>
    </rPh>
    <rPh sb="61" eb="63">
      <t>ネンド</t>
    </rPh>
    <rPh sb="72" eb="74">
      <t>エンカク</t>
    </rPh>
    <rPh sb="74" eb="76">
      <t>カンシ</t>
    </rPh>
    <rPh sb="76" eb="78">
      <t>セイギョ</t>
    </rPh>
    <rPh sb="82" eb="84">
      <t>コウシン</t>
    </rPh>
    <rPh sb="84" eb="86">
      <t>コウジ</t>
    </rPh>
    <rPh sb="87" eb="89">
      <t>エイキョウ</t>
    </rPh>
    <rPh sb="94" eb="95">
      <t>ヤク</t>
    </rPh>
    <rPh sb="97" eb="99">
      <t>ゾウカ</t>
    </rPh>
    <rPh sb="259" eb="262">
      <t>サクネンド</t>
    </rPh>
    <rPh sb="263" eb="266">
      <t>ドウテイド</t>
    </rPh>
    <rPh sb="267" eb="269">
      <t>カンロ</t>
    </rPh>
    <rPh sb="269" eb="271">
      <t>コウシン</t>
    </rPh>
    <rPh sb="271" eb="272">
      <t>リツ</t>
    </rPh>
    <rPh sb="277" eb="279">
      <t>イゼン</t>
    </rPh>
    <rPh sb="282" eb="284">
      <t>ルイジ</t>
    </rPh>
    <rPh sb="284" eb="286">
      <t>ダンタイ</t>
    </rPh>
    <rPh sb="288" eb="289">
      <t>ヒク</t>
    </rPh>
    <rPh sb="290" eb="292">
      <t>スウチ</t>
    </rPh>
    <rPh sb="304" eb="305">
      <t>ヒ</t>
    </rPh>
    <rPh sb="306" eb="307">
      <t>ツヅ</t>
    </rPh>
    <rPh sb="348" eb="351">
      <t>ジュウテンテキ</t>
    </rPh>
    <phoneticPr fontId="4"/>
  </si>
  <si>
    <t>①経常収支比率は、平成28年度の水道料金改定により類似団体平均値を上回り、⑤料金回収率も同様であり、供給単価が給水原価を下回る原価割れの状態から脱却しております。②累積欠損金比率は0であり、良好な状態といえます。③流動比率は比率は200％を超えていることから良好といえます。④企業債残高対給水収益比率は、水道料金改定による給水収益の増及び企業債残高の減により、大きく減少しました。しかしながら、本市の場合、地下水を汲み上げて水を供給していることから、電気料金の変動の影響を受けやすい構造となっており、⑥給水原価は平成26年度以降電気料金の下降により減少していましたが、平成29年度には再び電気料金の上昇などにより増加に転じており、平成30年度も庁舎移転などの影響で増加しています。
　⑦施設利用率は、平成29年度に大きく上昇し、また⑧有収率は大きく減少しました。これは平成29年度に総配水量の集計方法を見直したことにより、総配水量が大幅に増加したことによるものです。特に⑧有収率は類似団体と比べて著しく低く、平成30年度も前年度に比べ減少しております。この主な要因は、老朽化の状況の②管路経年化率が類似団体と比べて高いこと及び同じく③管路更新率が類似団体と比べて低いことなどが考えられます。引き続き老朽化した水道管の更新を推進し、管路更新率を高めるとともに、漏水調査手法の改良による早期の漏水箇所修繕を実施することで、有収率の向上を図ります。</t>
    <rPh sb="256" eb="258">
      <t>ヘイセイ</t>
    </rPh>
    <rPh sb="260" eb="262">
      <t>ネンド</t>
    </rPh>
    <rPh sb="284" eb="286">
      <t>ヘイセイ</t>
    </rPh>
    <rPh sb="288" eb="289">
      <t>ネン</t>
    </rPh>
    <rPh sb="289" eb="290">
      <t>ド</t>
    </rPh>
    <rPh sb="292" eb="293">
      <t>フタタ</t>
    </rPh>
    <rPh sb="294" eb="296">
      <t>デンキ</t>
    </rPh>
    <rPh sb="296" eb="298">
      <t>リョウキン</t>
    </rPh>
    <rPh sb="299" eb="301">
      <t>ジョウショウ</t>
    </rPh>
    <rPh sb="306" eb="308">
      <t>ゾウカ</t>
    </rPh>
    <rPh sb="309" eb="310">
      <t>テン</t>
    </rPh>
    <rPh sb="315" eb="317">
      <t>ヘイセイ</t>
    </rPh>
    <rPh sb="319" eb="321">
      <t>ネンド</t>
    </rPh>
    <rPh sb="322" eb="324">
      <t>チョウシャ</t>
    </rPh>
    <rPh sb="324" eb="326">
      <t>イテン</t>
    </rPh>
    <rPh sb="329" eb="331">
      <t>エイキョウ</t>
    </rPh>
    <rPh sb="332" eb="334">
      <t>ゾウカ</t>
    </rPh>
    <rPh sb="350" eb="352">
      <t>ヘイセイ</t>
    </rPh>
    <rPh sb="354" eb="355">
      <t>ネン</t>
    </rPh>
    <rPh sb="355" eb="356">
      <t>ド</t>
    </rPh>
    <rPh sb="357" eb="358">
      <t>オオ</t>
    </rPh>
    <rPh sb="360" eb="362">
      <t>ジョウショウ</t>
    </rPh>
    <rPh sb="367" eb="368">
      <t>ユウ</t>
    </rPh>
    <rPh sb="368" eb="369">
      <t>シュウ</t>
    </rPh>
    <rPh sb="369" eb="370">
      <t>リツ</t>
    </rPh>
    <rPh sb="371" eb="372">
      <t>オオ</t>
    </rPh>
    <rPh sb="374" eb="376">
      <t>ゲンショウ</t>
    </rPh>
    <rPh sb="384" eb="386">
      <t>ヘイセイ</t>
    </rPh>
    <rPh sb="388" eb="390">
      <t>ネンド</t>
    </rPh>
    <rPh sb="391" eb="392">
      <t>ソウ</t>
    </rPh>
    <rPh sb="392" eb="394">
      <t>ハイスイ</t>
    </rPh>
    <rPh sb="394" eb="395">
      <t>リョウ</t>
    </rPh>
    <rPh sb="396" eb="398">
      <t>シュウケイ</t>
    </rPh>
    <rPh sb="398" eb="400">
      <t>ホウホウ</t>
    </rPh>
    <rPh sb="401" eb="403">
      <t>ミナオ</t>
    </rPh>
    <rPh sb="411" eb="412">
      <t>ソウ</t>
    </rPh>
    <rPh sb="412" eb="414">
      <t>ハイスイ</t>
    </rPh>
    <rPh sb="414" eb="415">
      <t>リョウ</t>
    </rPh>
    <rPh sb="416" eb="418">
      <t>オオハバ</t>
    </rPh>
    <rPh sb="419" eb="421">
      <t>ゾウカ</t>
    </rPh>
    <rPh sb="433" eb="434">
      <t>トク</t>
    </rPh>
    <rPh sb="436" eb="437">
      <t>ユウ</t>
    </rPh>
    <rPh sb="437" eb="438">
      <t>シュウ</t>
    </rPh>
    <rPh sb="438" eb="439">
      <t>リツ</t>
    </rPh>
    <rPh sb="448" eb="449">
      <t>イチジル</t>
    </rPh>
    <rPh sb="454" eb="456">
      <t>ヘイセイ</t>
    </rPh>
    <rPh sb="458" eb="460">
      <t>ネンド</t>
    </rPh>
    <rPh sb="461" eb="464">
      <t>ゼンネンド</t>
    </rPh>
    <rPh sb="465" eb="466">
      <t>クラ</t>
    </rPh>
    <rPh sb="467" eb="469">
      <t>ゲンショウ</t>
    </rPh>
    <rPh sb="478" eb="479">
      <t>オモ</t>
    </rPh>
    <rPh sb="480" eb="482">
      <t>ヨウイン</t>
    </rPh>
    <rPh sb="538" eb="539">
      <t>カンガ</t>
    </rPh>
    <rPh sb="545" eb="546">
      <t>ヒ</t>
    </rPh>
    <rPh sb="547" eb="548">
      <t>ツヅ</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</si>
</sst>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0.43</c:v>
                </c:pt>
                <c:pt idx="1">
                  <c:v>0.43</c:v>
                </c:pt>
                <c:pt idx="2">
                  <c:v>0.28999999999999998</c:v>
                </c:pt>
                <c:pt idx="3">
                  <c:v>0.55000000000000004</c:v>
                </c:pt>
                <c:pt idx="4">
                  <c:v>0.59</c:v>
                </c:pt>
              </c:numCache>
            </c:numRef>
          </c:val>
          <c:extLst>
            <c:ext xmlns:c16="http://schemas.microsoft.com/office/drawing/2014/chart" uri="{C3380CC4-5D6E-409C-BE32-E72D297353CC}">
              <c16:uniqueId val="{00000000-EB69-491B-B8B7-56FCE36AD85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EB69-491B-B8B7-56FCE36AD85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59.05</c:v>
                </c:pt>
                <c:pt idx="1">
                  <c:v>58.77</c:v>
                </c:pt>
                <c:pt idx="2">
                  <c:v>58.59</c:v>
                </c:pt>
                <c:pt idx="3">
                  <c:v>69.98</c:v>
                </c:pt>
                <c:pt idx="4">
                  <c:v>70.319999999999993</c:v>
                </c:pt>
              </c:numCache>
            </c:numRef>
          </c:val>
          <c:extLst>
            <c:ext xmlns:c16="http://schemas.microsoft.com/office/drawing/2014/chart" uri="{C3380CC4-5D6E-409C-BE32-E72D297353CC}">
              <c16:uniqueId val="{00000000-D1DD-4BDF-875A-238AC6FC25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D1DD-4BDF-875A-238AC6FC25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85.1</c:v>
                </c:pt>
                <c:pt idx="1">
                  <c:v>84.64</c:v>
                </c:pt>
                <c:pt idx="2">
                  <c:v>84.57</c:v>
                </c:pt>
                <c:pt idx="3">
                  <c:v>71.23</c:v>
                </c:pt>
                <c:pt idx="4">
                  <c:v>70.36</c:v>
                </c:pt>
              </c:numCache>
            </c:numRef>
          </c:val>
          <c:extLst>
            <c:ext xmlns:c16="http://schemas.microsoft.com/office/drawing/2014/chart" uri="{C3380CC4-5D6E-409C-BE32-E72D297353CC}">
              <c16:uniqueId val="{00000000-38AF-48AF-BFD1-154734E5A4E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38AF-48AF-BFD1-154734E5A4E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103.91</c:v>
                </c:pt>
                <c:pt idx="1">
                  <c:v>104.92</c:v>
                </c:pt>
                <c:pt idx="2">
                  <c:v>127.46</c:v>
                </c:pt>
                <c:pt idx="3">
                  <c:v>124.33</c:v>
                </c:pt>
                <c:pt idx="4">
                  <c:v>120.81</c:v>
                </c:pt>
              </c:numCache>
            </c:numRef>
          </c:val>
          <c:extLst>
            <c:ext xmlns:c16="http://schemas.microsoft.com/office/drawing/2014/chart" uri="{C3380CC4-5D6E-409C-BE32-E72D297353CC}">
              <c16:uniqueId val="{00000000-3E55-46B0-B144-95BB92FB60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3E55-46B0-B144-95BB92FB60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46.96</c:v>
                </c:pt>
                <c:pt idx="1">
                  <c:v>48.14</c:v>
                </c:pt>
                <c:pt idx="2">
                  <c:v>47.92</c:v>
                </c:pt>
                <c:pt idx="3">
                  <c:v>48.35</c:v>
                </c:pt>
                <c:pt idx="4">
                  <c:v>49.31</c:v>
                </c:pt>
              </c:numCache>
            </c:numRef>
          </c:val>
          <c:extLst>
            <c:ext xmlns:c16="http://schemas.microsoft.com/office/drawing/2014/chart" uri="{C3380CC4-5D6E-409C-BE32-E72D297353CC}">
              <c16:uniqueId val="{00000000-B4D9-4991-8FBB-C5F3616457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B4D9-4991-8FBB-C5F3616457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32.78</c:v>
                </c:pt>
                <c:pt idx="1">
                  <c:v>32.78</c:v>
                </c:pt>
                <c:pt idx="2">
                  <c:v>32.840000000000003</c:v>
                </c:pt>
                <c:pt idx="3">
                  <c:v>32.49</c:v>
                </c:pt>
                <c:pt idx="4">
                  <c:v>33.61</c:v>
                </c:pt>
              </c:numCache>
            </c:numRef>
          </c:val>
          <c:extLst>
            <c:ext xmlns:c16="http://schemas.microsoft.com/office/drawing/2014/chart" uri="{C3380CC4-5D6E-409C-BE32-E72D297353CC}">
              <c16:uniqueId val="{00000000-1AA0-4072-A1AE-EFEE926745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1AA0-4072-A1AE-EFEE926745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65-4372-82BF-3DC9AB64734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3C65-4372-82BF-3DC9AB64734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216.09</c:v>
                </c:pt>
                <c:pt idx="1">
                  <c:v>210.02</c:v>
                </c:pt>
                <c:pt idx="2">
                  <c:v>209.28</c:v>
                </c:pt>
                <c:pt idx="3">
                  <c:v>175.99</c:v>
                </c:pt>
                <c:pt idx="4">
                  <c:v>222.17</c:v>
                </c:pt>
              </c:numCache>
            </c:numRef>
          </c:val>
          <c:extLst>
            <c:ext xmlns:c16="http://schemas.microsoft.com/office/drawing/2014/chart" uri="{C3380CC4-5D6E-409C-BE32-E72D297353CC}">
              <c16:uniqueId val="{00000000-803D-4977-8CBB-069970619E8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803D-4977-8CBB-069970619E8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277.93</c:v>
                </c:pt>
                <c:pt idx="1">
                  <c:v>274.45</c:v>
                </c:pt>
                <c:pt idx="2">
                  <c:v>214.95</c:v>
                </c:pt>
                <c:pt idx="3">
                  <c:v>198.45</c:v>
                </c:pt>
                <c:pt idx="4">
                  <c:v>192.38</c:v>
                </c:pt>
              </c:numCache>
            </c:numRef>
          </c:val>
          <c:extLst>
            <c:ext xmlns:c16="http://schemas.microsoft.com/office/drawing/2014/chart" uri="{C3380CC4-5D6E-409C-BE32-E72D297353CC}">
              <c16:uniqueId val="{00000000-D8E8-4E75-B43E-5CFBF47EE09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D8E8-4E75-B43E-5CFBF47EE09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92.28</c:v>
                </c:pt>
                <c:pt idx="1">
                  <c:v>93.65</c:v>
                </c:pt>
                <c:pt idx="2">
                  <c:v>119.36</c:v>
                </c:pt>
                <c:pt idx="3">
                  <c:v>116.11</c:v>
                </c:pt>
                <c:pt idx="4">
                  <c:v>112.78</c:v>
                </c:pt>
              </c:numCache>
            </c:numRef>
          </c:val>
          <c:extLst>
            <c:ext xmlns:c16="http://schemas.microsoft.com/office/drawing/2014/chart" uri="{C3380CC4-5D6E-409C-BE32-E72D297353CC}">
              <c16:uniqueId val="{00000000-4630-4F90-92AC-D55A3084EF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4630-4F90-92AC-D55A3084EF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92.94</c:v>
                </c:pt>
                <c:pt idx="1">
                  <c:v>91.82</c:v>
                </c:pt>
                <c:pt idx="2">
                  <c:v>90.88</c:v>
                </c:pt>
                <c:pt idx="3">
                  <c:v>98.81</c:v>
                </c:pt>
                <c:pt idx="4">
                  <c:v>102.39</c:v>
                </c:pt>
              </c:numCache>
            </c:numRef>
          </c:val>
          <c:extLst>
            <c:ext xmlns:c16="http://schemas.microsoft.com/office/drawing/2014/chart" uri="{C3380CC4-5D6E-409C-BE32-E72D297353CC}">
              <c16:uniqueId val="{00000000-8FBB-4CD2-9B58-E4147BAD54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8FBB-4CD2-9B58-E4147BAD54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80" zoomScaleNormal="80" workbookViewId="0">
      <selection activeCell="CJ32" sqref="CJ31:CJ3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富士市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非設置</v>
      </c>
      <c r="AE8" s="82"/>
      <c r="AF8" s="82"/>
      <c r="AG8" s="82"/>
      <c r="AH8" s="82"/>
      <c r="AI8" s="82"/>
      <c r="AJ8" s="82"/>
      <c r="AK8" s="4"/>
      <c r="AL8" s="70">
        <f>データ!$R$6</f>
        <v>254110</v>
      </c>
      <c r="AM8" s="70"/>
      <c r="AN8" s="70"/>
      <c r="AO8" s="70"/>
      <c r="AP8" s="70"/>
      <c r="AQ8" s="70"/>
      <c r="AR8" s="70"/>
      <c r="AS8" s="70"/>
      <c r="AT8" s="66">
        <f>データ!$S$6</f>
        <v>244.95</v>
      </c>
      <c r="AU8" s="67"/>
      <c r="AV8" s="67"/>
      <c r="AW8" s="67"/>
      <c r="AX8" s="67"/>
      <c r="AY8" s="67"/>
      <c r="AZ8" s="67"/>
      <c r="BA8" s="67"/>
      <c r="BB8" s="69">
        <f>データ!$T$6</f>
        <v>1037.4000000000001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76.349999999999994</v>
      </c>
      <c r="J10" s="67"/>
      <c r="K10" s="67"/>
      <c r="L10" s="67"/>
      <c r="M10" s="67"/>
      <c r="N10" s="67"/>
      <c r="O10" s="68"/>
      <c r="P10" s="69">
        <f>データ!$P$6</f>
        <v>92.9</v>
      </c>
      <c r="Q10" s="69"/>
      <c r="R10" s="69"/>
      <c r="S10" s="69"/>
      <c r="T10" s="69"/>
      <c r="U10" s="69"/>
      <c r="V10" s="69"/>
      <c r="W10" s="70">
        <f>データ!$Q$6</f>
        <v>1825</v>
      </c>
      <c r="X10" s="70"/>
      <c r="Y10" s="70"/>
      <c r="Z10" s="70"/>
      <c r="AA10" s="70"/>
      <c r="AB10" s="70"/>
      <c r="AC10" s="70"/>
      <c r="AD10" s="2"/>
      <c r="AE10" s="2"/>
      <c r="AF10" s="2"/>
      <c r="AG10" s="2"/>
      <c r="AH10" s="4"/>
      <c r="AI10" s="4"/>
      <c r="AJ10" s="4"/>
      <c r="AK10" s="4"/>
      <c r="AL10" s="70">
        <f>データ!$U$6</f>
        <v>235423</v>
      </c>
      <c r="AM10" s="70"/>
      <c r="AN10" s="70"/>
      <c r="AO10" s="70"/>
      <c r="AP10" s="70"/>
      <c r="AQ10" s="70"/>
      <c r="AR10" s="70"/>
      <c r="AS10" s="70"/>
      <c r="AT10" s="66">
        <f>データ!$V$6</f>
        <v>90.12</v>
      </c>
      <c r="AU10" s="67"/>
      <c r="AV10" s="67"/>
      <c r="AW10" s="67"/>
      <c r="AX10" s="67"/>
      <c r="AY10" s="67"/>
      <c r="AZ10" s="67"/>
      <c r="BA10" s="67"/>
      <c r="BB10" s="69">
        <f>データ!$W$6</f>
        <v>2612.33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RDwav9DZmHzDcJVaQm7hRGNNl9MLO01VmXZAd7M5mu3GwO7gzRsLIJcwFE6iDj31k1vENmdaoY1PV8QGyaV9Q==" saltValue="FLqGajpt500kb9s8mvkg5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222101</v>
      </c>
      <c r="D6" s="34">
        <f t="shared" si="3"/>
        <v>46</v>
      </c>
      <c r="E6" s="34">
        <f t="shared" si="3"/>
        <v>1</v>
      </c>
      <c r="F6" s="34">
        <f t="shared" si="3"/>
        <v>0</v>
      </c>
      <c r="G6" s="34">
        <f t="shared" si="3"/>
        <v>1</v>
      </c>
      <c r="H6" s="34" t="str">
        <f t="shared" si="3"/>
        <v>静岡県　富士市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76.349999999999994</v>
      </c>
      <c r="P6" s="35">
        <f t="shared" si="3"/>
        <v>92.9</v>
      </c>
      <c r="Q6" s="35">
        <f t="shared" si="3"/>
        <v>1825</v>
      </c>
      <c r="R6" s="35">
        <f t="shared" si="3"/>
        <v>254110</v>
      </c>
      <c r="S6" s="35">
        <f t="shared" si="3"/>
        <v>244.95</v>
      </c>
      <c r="T6" s="35">
        <f t="shared" si="3"/>
        <v>1037.4000000000001</v>
      </c>
      <c r="U6" s="35">
        <f t="shared" si="3"/>
        <v>235423</v>
      </c>
      <c r="V6" s="35">
        <f t="shared" si="3"/>
        <v>90.12</v>
      </c>
      <c r="W6" s="35">
        <f t="shared" si="3"/>
        <v>2612.33</v>
      </c>
      <c r="X6" s="36">
        <f>IF(X7="",NA(),X7)</f>
        <v>103.91</v>
      </c>
      <c r="Y6" s="36">
        <f t="shared" ref="Y6:AG6" si="4">IF(Y7="",NA(),Y7)</f>
        <v>104.92</v>
      </c>
      <c r="Z6" s="36">
        <f t="shared" si="4"/>
        <v>127.46</v>
      </c>
      <c r="AA6" s="36">
        <f t="shared" si="4"/>
        <v>124.33</v>
      </c>
      <c r="AB6" s="36">
        <f t="shared" si="4"/>
        <v>120.81</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216.09</v>
      </c>
      <c r="AU6" s="36">
        <f t="shared" ref="AU6:BC6" si="6">IF(AU7="",NA(),AU7)</f>
        <v>210.02</v>
      </c>
      <c r="AV6" s="36">
        <f t="shared" si="6"/>
        <v>209.28</v>
      </c>
      <c r="AW6" s="36">
        <f t="shared" si="6"/>
        <v>175.99</v>
      </c>
      <c r="AX6" s="36">
        <f t="shared" si="6"/>
        <v>222.17</v>
      </c>
      <c r="AY6" s="36">
        <f t="shared" si="6"/>
        <v>289.8</v>
      </c>
      <c r="AZ6" s="36">
        <f t="shared" si="6"/>
        <v>299.44</v>
      </c>
      <c r="BA6" s="36">
        <f t="shared" si="6"/>
        <v>311.99</v>
      </c>
      <c r="BB6" s="36">
        <f t="shared" si="6"/>
        <v>307.83</v>
      </c>
      <c r="BC6" s="36">
        <f t="shared" si="6"/>
        <v>318.89</v>
      </c>
      <c r="BD6" s="35" t="str">
        <f>IF(BD7="","",IF(BD7="-","【-】","【"&amp;SUBSTITUTE(TEXT(BD7,"#,##0.00"),"-","△")&amp;"】"))</f>
        <v>【261.93】</v>
      </c>
      <c r="BE6" s="36">
        <f>IF(BE7="",NA(),BE7)</f>
        <v>277.93</v>
      </c>
      <c r="BF6" s="36">
        <f t="shared" ref="BF6:BN6" si="7">IF(BF7="",NA(),BF7)</f>
        <v>274.45</v>
      </c>
      <c r="BG6" s="36">
        <f t="shared" si="7"/>
        <v>214.95</v>
      </c>
      <c r="BH6" s="36">
        <f t="shared" si="7"/>
        <v>198.45</v>
      </c>
      <c r="BI6" s="36">
        <f t="shared" si="7"/>
        <v>192.38</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92.28</v>
      </c>
      <c r="BQ6" s="36">
        <f t="shared" ref="BQ6:BY6" si="8">IF(BQ7="",NA(),BQ7)</f>
        <v>93.65</v>
      </c>
      <c r="BR6" s="36">
        <f t="shared" si="8"/>
        <v>119.36</v>
      </c>
      <c r="BS6" s="36">
        <f t="shared" si="8"/>
        <v>116.11</v>
      </c>
      <c r="BT6" s="36">
        <f t="shared" si="8"/>
        <v>112.78</v>
      </c>
      <c r="BU6" s="36">
        <f t="shared" si="8"/>
        <v>107.05</v>
      </c>
      <c r="BV6" s="36">
        <f t="shared" si="8"/>
        <v>106.4</v>
      </c>
      <c r="BW6" s="36">
        <f t="shared" si="8"/>
        <v>107.61</v>
      </c>
      <c r="BX6" s="36">
        <f t="shared" si="8"/>
        <v>106.02</v>
      </c>
      <c r="BY6" s="36">
        <f t="shared" si="8"/>
        <v>104.84</v>
      </c>
      <c r="BZ6" s="35" t="str">
        <f>IF(BZ7="","",IF(BZ7="-","【-】","【"&amp;SUBSTITUTE(TEXT(BZ7,"#,##0.00"),"-","△")&amp;"】"))</f>
        <v>【103.91】</v>
      </c>
      <c r="CA6" s="36">
        <f>IF(CA7="",NA(),CA7)</f>
        <v>92.94</v>
      </c>
      <c r="CB6" s="36">
        <f t="shared" ref="CB6:CJ6" si="9">IF(CB7="",NA(),CB7)</f>
        <v>91.82</v>
      </c>
      <c r="CC6" s="36">
        <f t="shared" si="9"/>
        <v>90.88</v>
      </c>
      <c r="CD6" s="36">
        <f t="shared" si="9"/>
        <v>98.81</v>
      </c>
      <c r="CE6" s="36">
        <f t="shared" si="9"/>
        <v>102.39</v>
      </c>
      <c r="CF6" s="36">
        <f t="shared" si="9"/>
        <v>155.09</v>
      </c>
      <c r="CG6" s="36">
        <f t="shared" si="9"/>
        <v>156.29</v>
      </c>
      <c r="CH6" s="36">
        <f t="shared" si="9"/>
        <v>155.69</v>
      </c>
      <c r="CI6" s="36">
        <f t="shared" si="9"/>
        <v>158.6</v>
      </c>
      <c r="CJ6" s="36">
        <f t="shared" si="9"/>
        <v>161.82</v>
      </c>
      <c r="CK6" s="35" t="str">
        <f>IF(CK7="","",IF(CK7="-","【-】","【"&amp;SUBSTITUTE(TEXT(CK7,"#,##0.00"),"-","△")&amp;"】"))</f>
        <v>【167.11】</v>
      </c>
      <c r="CL6" s="36">
        <f>IF(CL7="",NA(),CL7)</f>
        <v>59.05</v>
      </c>
      <c r="CM6" s="36">
        <f t="shared" ref="CM6:CU6" si="10">IF(CM7="",NA(),CM7)</f>
        <v>58.77</v>
      </c>
      <c r="CN6" s="36">
        <f t="shared" si="10"/>
        <v>58.59</v>
      </c>
      <c r="CO6" s="36">
        <f t="shared" si="10"/>
        <v>69.98</v>
      </c>
      <c r="CP6" s="36">
        <f t="shared" si="10"/>
        <v>70.319999999999993</v>
      </c>
      <c r="CQ6" s="36">
        <f t="shared" si="10"/>
        <v>61.61</v>
      </c>
      <c r="CR6" s="36">
        <f t="shared" si="10"/>
        <v>62.34</v>
      </c>
      <c r="CS6" s="36">
        <f t="shared" si="10"/>
        <v>62.46</v>
      </c>
      <c r="CT6" s="36">
        <f t="shared" si="10"/>
        <v>62.88</v>
      </c>
      <c r="CU6" s="36">
        <f t="shared" si="10"/>
        <v>62.32</v>
      </c>
      <c r="CV6" s="35" t="str">
        <f>IF(CV7="","",IF(CV7="-","【-】","【"&amp;SUBSTITUTE(TEXT(CV7,"#,##0.00"),"-","△")&amp;"】"))</f>
        <v>【60.27】</v>
      </c>
      <c r="CW6" s="36">
        <f>IF(CW7="",NA(),CW7)</f>
        <v>85.1</v>
      </c>
      <c r="CX6" s="36">
        <f t="shared" ref="CX6:DF6" si="11">IF(CX7="",NA(),CX7)</f>
        <v>84.64</v>
      </c>
      <c r="CY6" s="36">
        <f t="shared" si="11"/>
        <v>84.57</v>
      </c>
      <c r="CZ6" s="36">
        <f t="shared" si="11"/>
        <v>71.23</v>
      </c>
      <c r="DA6" s="36">
        <f t="shared" si="11"/>
        <v>70.36</v>
      </c>
      <c r="DB6" s="36">
        <f t="shared" si="11"/>
        <v>90.23</v>
      </c>
      <c r="DC6" s="36">
        <f t="shared" si="11"/>
        <v>90.15</v>
      </c>
      <c r="DD6" s="36">
        <f t="shared" si="11"/>
        <v>90.62</v>
      </c>
      <c r="DE6" s="36">
        <f t="shared" si="11"/>
        <v>90.13</v>
      </c>
      <c r="DF6" s="36">
        <f t="shared" si="11"/>
        <v>90.19</v>
      </c>
      <c r="DG6" s="35" t="str">
        <f>IF(DG7="","",IF(DG7="-","【-】","【"&amp;SUBSTITUTE(TEXT(DG7,"#,##0.00"),"-","△")&amp;"】"))</f>
        <v>【89.92】</v>
      </c>
      <c r="DH6" s="36">
        <f>IF(DH7="",NA(),DH7)</f>
        <v>46.96</v>
      </c>
      <c r="DI6" s="36">
        <f t="shared" ref="DI6:DQ6" si="12">IF(DI7="",NA(),DI7)</f>
        <v>48.14</v>
      </c>
      <c r="DJ6" s="36">
        <f t="shared" si="12"/>
        <v>47.92</v>
      </c>
      <c r="DK6" s="36">
        <f t="shared" si="12"/>
        <v>48.35</v>
      </c>
      <c r="DL6" s="36">
        <f t="shared" si="12"/>
        <v>49.31</v>
      </c>
      <c r="DM6" s="36">
        <f t="shared" si="12"/>
        <v>46.36</v>
      </c>
      <c r="DN6" s="36">
        <f t="shared" si="12"/>
        <v>47.37</v>
      </c>
      <c r="DO6" s="36">
        <f t="shared" si="12"/>
        <v>48.01</v>
      </c>
      <c r="DP6" s="36">
        <f t="shared" si="12"/>
        <v>48.01</v>
      </c>
      <c r="DQ6" s="36">
        <f t="shared" si="12"/>
        <v>48.86</v>
      </c>
      <c r="DR6" s="35" t="str">
        <f>IF(DR7="","",IF(DR7="-","【-】","【"&amp;SUBSTITUTE(TEXT(DR7,"#,##0.00"),"-","△")&amp;"】"))</f>
        <v>【48.85】</v>
      </c>
      <c r="DS6" s="36">
        <f>IF(DS7="",NA(),DS7)</f>
        <v>32.78</v>
      </c>
      <c r="DT6" s="36">
        <f t="shared" ref="DT6:EB6" si="13">IF(DT7="",NA(),DT7)</f>
        <v>32.78</v>
      </c>
      <c r="DU6" s="36">
        <f t="shared" si="13"/>
        <v>32.840000000000003</v>
      </c>
      <c r="DV6" s="36">
        <f t="shared" si="13"/>
        <v>32.49</v>
      </c>
      <c r="DW6" s="36">
        <f t="shared" si="13"/>
        <v>33.61</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0.43</v>
      </c>
      <c r="EE6" s="36">
        <f t="shared" ref="EE6:EM6" si="14">IF(EE7="",NA(),EE7)</f>
        <v>0.43</v>
      </c>
      <c r="EF6" s="36">
        <f t="shared" si="14"/>
        <v>0.28999999999999998</v>
      </c>
      <c r="EG6" s="36">
        <f t="shared" si="14"/>
        <v>0.55000000000000004</v>
      </c>
      <c r="EH6" s="36">
        <f t="shared" si="14"/>
        <v>0.59</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222101</v>
      </c>
      <c r="D7" s="38">
        <v>46</v>
      </c>
      <c r="E7" s="38">
        <v>1</v>
      </c>
      <c r="F7" s="38">
        <v>0</v>
      </c>
      <c r="G7" s="38">
        <v>1</v>
      </c>
      <c r="H7" s="38" t="s">
        <v>93</v>
      </c>
      <c r="I7" s="38" t="s">
        <v>94</v>
      </c>
      <c r="J7" s="38" t="s">
        <v>95</v>
      </c>
      <c r="K7" s="38" t="s">
        <v>96</v>
      </c>
      <c r="L7" s="38" t="s">
        <v>97</v>
      </c>
      <c r="M7" s="38" t="s">
        <v>98</v>
      </c>
      <c r="N7" s="39" t="s">
        <v>99</v>
      </c>
      <c r="O7" s="39">
        <v>76.349999999999994</v>
      </c>
      <c r="P7" s="39">
        <v>92.9</v>
      </c>
      <c r="Q7" s="39">
        <v>1825</v>
      </c>
      <c r="R7" s="39">
        <v>254110</v>
      </c>
      <c r="S7" s="39">
        <v>244.95</v>
      </c>
      <c r="T7" s="39">
        <v>1037.4000000000001</v>
      </c>
      <c r="U7" s="39">
        <v>235423</v>
      </c>
      <c r="V7" s="39">
        <v>90.12</v>
      </c>
      <c r="W7" s="39">
        <v>2612.33</v>
      </c>
      <c r="X7" s="39">
        <v>103.91</v>
      </c>
      <c r="Y7" s="39">
        <v>104.92</v>
      </c>
      <c r="Z7" s="39">
        <v>127.46</v>
      </c>
      <c r="AA7" s="39">
        <v>124.33</v>
      </c>
      <c r="AB7" s="39">
        <v>120.81</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216.09</v>
      </c>
      <c r="AU7" s="39">
        <v>210.02</v>
      </c>
      <c r="AV7" s="39">
        <v>209.28</v>
      </c>
      <c r="AW7" s="39">
        <v>175.99</v>
      </c>
      <c r="AX7" s="39">
        <v>222.17</v>
      </c>
      <c r="AY7" s="39">
        <v>289.8</v>
      </c>
      <c r="AZ7" s="39">
        <v>299.44</v>
      </c>
      <c r="BA7" s="39">
        <v>311.99</v>
      </c>
      <c r="BB7" s="39">
        <v>307.83</v>
      </c>
      <c r="BC7" s="39">
        <v>318.89</v>
      </c>
      <c r="BD7" s="39">
        <v>261.93</v>
      </c>
      <c r="BE7" s="39">
        <v>277.93</v>
      </c>
      <c r="BF7" s="39">
        <v>274.45</v>
      </c>
      <c r="BG7" s="39">
        <v>214.95</v>
      </c>
      <c r="BH7" s="39">
        <v>198.45</v>
      </c>
      <c r="BI7" s="39">
        <v>192.38</v>
      </c>
      <c r="BJ7" s="39">
        <v>301.99</v>
      </c>
      <c r="BK7" s="39">
        <v>298.08999999999997</v>
      </c>
      <c r="BL7" s="39">
        <v>291.77999999999997</v>
      </c>
      <c r="BM7" s="39">
        <v>295.44</v>
      </c>
      <c r="BN7" s="39">
        <v>290.07</v>
      </c>
      <c r="BO7" s="39">
        <v>270.45999999999998</v>
      </c>
      <c r="BP7" s="39">
        <v>92.28</v>
      </c>
      <c r="BQ7" s="39">
        <v>93.65</v>
      </c>
      <c r="BR7" s="39">
        <v>119.36</v>
      </c>
      <c r="BS7" s="39">
        <v>116.11</v>
      </c>
      <c r="BT7" s="39">
        <v>112.78</v>
      </c>
      <c r="BU7" s="39">
        <v>107.05</v>
      </c>
      <c r="BV7" s="39">
        <v>106.4</v>
      </c>
      <c r="BW7" s="39">
        <v>107.61</v>
      </c>
      <c r="BX7" s="39">
        <v>106.02</v>
      </c>
      <c r="BY7" s="39">
        <v>104.84</v>
      </c>
      <c r="BZ7" s="39">
        <v>103.91</v>
      </c>
      <c r="CA7" s="39">
        <v>92.94</v>
      </c>
      <c r="CB7" s="39">
        <v>91.82</v>
      </c>
      <c r="CC7" s="39">
        <v>90.88</v>
      </c>
      <c r="CD7" s="39">
        <v>98.81</v>
      </c>
      <c r="CE7" s="39">
        <v>102.39</v>
      </c>
      <c r="CF7" s="39">
        <v>155.09</v>
      </c>
      <c r="CG7" s="39">
        <v>156.29</v>
      </c>
      <c r="CH7" s="39">
        <v>155.69</v>
      </c>
      <c r="CI7" s="39">
        <v>158.6</v>
      </c>
      <c r="CJ7" s="39">
        <v>161.82</v>
      </c>
      <c r="CK7" s="39">
        <v>167.11</v>
      </c>
      <c r="CL7" s="39">
        <v>59.05</v>
      </c>
      <c r="CM7" s="39">
        <v>58.77</v>
      </c>
      <c r="CN7" s="39">
        <v>58.59</v>
      </c>
      <c r="CO7" s="39">
        <v>69.98</v>
      </c>
      <c r="CP7" s="39">
        <v>70.319999999999993</v>
      </c>
      <c r="CQ7" s="39">
        <v>61.61</v>
      </c>
      <c r="CR7" s="39">
        <v>62.34</v>
      </c>
      <c r="CS7" s="39">
        <v>62.46</v>
      </c>
      <c r="CT7" s="39">
        <v>62.88</v>
      </c>
      <c r="CU7" s="39">
        <v>62.32</v>
      </c>
      <c r="CV7" s="39">
        <v>60.27</v>
      </c>
      <c r="CW7" s="39">
        <v>85.1</v>
      </c>
      <c r="CX7" s="39">
        <v>84.64</v>
      </c>
      <c r="CY7" s="39">
        <v>84.57</v>
      </c>
      <c r="CZ7" s="39">
        <v>71.23</v>
      </c>
      <c r="DA7" s="39">
        <v>70.36</v>
      </c>
      <c r="DB7" s="39">
        <v>90.23</v>
      </c>
      <c r="DC7" s="39">
        <v>90.15</v>
      </c>
      <c r="DD7" s="39">
        <v>90.62</v>
      </c>
      <c r="DE7" s="39">
        <v>90.13</v>
      </c>
      <c r="DF7" s="39">
        <v>90.19</v>
      </c>
      <c r="DG7" s="39">
        <v>89.92</v>
      </c>
      <c r="DH7" s="39">
        <v>46.96</v>
      </c>
      <c r="DI7" s="39">
        <v>48.14</v>
      </c>
      <c r="DJ7" s="39">
        <v>47.92</v>
      </c>
      <c r="DK7" s="39">
        <v>48.35</v>
      </c>
      <c r="DL7" s="39">
        <v>49.31</v>
      </c>
      <c r="DM7" s="39">
        <v>46.36</v>
      </c>
      <c r="DN7" s="39">
        <v>47.37</v>
      </c>
      <c r="DO7" s="39">
        <v>48.01</v>
      </c>
      <c r="DP7" s="39">
        <v>48.01</v>
      </c>
      <c r="DQ7" s="39">
        <v>48.86</v>
      </c>
      <c r="DR7" s="39">
        <v>48.85</v>
      </c>
      <c r="DS7" s="39">
        <v>32.78</v>
      </c>
      <c r="DT7" s="39">
        <v>32.78</v>
      </c>
      <c r="DU7" s="39">
        <v>32.840000000000003</v>
      </c>
      <c r="DV7" s="39">
        <v>32.49</v>
      </c>
      <c r="DW7" s="39">
        <v>33.61</v>
      </c>
      <c r="DX7" s="39">
        <v>13.57</v>
      </c>
      <c r="DY7" s="39">
        <v>14.27</v>
      </c>
      <c r="DZ7" s="39">
        <v>16.170000000000002</v>
      </c>
      <c r="EA7" s="39">
        <v>16.600000000000001</v>
      </c>
      <c r="EB7" s="39">
        <v>18.510000000000002</v>
      </c>
      <c r="EC7" s="39">
        <v>17.8</v>
      </c>
      <c r="ED7" s="39">
        <v>0.43</v>
      </c>
      <c r="EE7" s="39">
        <v>0.43</v>
      </c>
      <c r="EF7" s="39">
        <v>0.28999999999999998</v>
      </c>
      <c r="EG7" s="39">
        <v>0.55000000000000004</v>
      </c>
      <c r="EH7" s="39">
        <v>0.59</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ごとう　ふみひこ</cp:lastModifiedBy>
  <cp:lastPrinted>2020-01-23T01:26:56Z</cp:lastPrinted>
  <dcterms:created xsi:type="dcterms:W3CDTF">2019-12-05T04:17:40Z</dcterms:created>
  <dcterms:modified xsi:type="dcterms:W3CDTF">2020-01-23T01:28:32Z</dcterms:modified>
  <cp:category/>
</cp:coreProperties>
</file>