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7YFWmtiyyuSyPipSXnDfUddtQXAoE9eQUx9EIkEohOUfM3vzXhQ+/yBFckL1pwT9a1ZOoNDZLatzH0ZCPG0Ng==" workbookSaltValue="XlfJ9mBqnGIYXxFQbavCSw=="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<sst xmlns:r="http://schemas.openxmlformats.org/officeDocument/2006/relationships" xmlns="http://schemas.openxmlformats.org/spreadsheetml/2006/main" count="110" uniqueCount="110">
  <si>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</si>
  <si>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</si>
  <si>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</si>
  <si>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</si>
  <si>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</si>
  <si>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</si>
  <si>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</si>
  <si>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</si>
  <si>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</si>
  <si>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</si>
  <si>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</si>
  <si>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</si>
  <si>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</si>
  <si>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</si>
  <si>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</si>
  <si>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</si>
  <si>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</si>
  <si>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</si>
  <si>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</si>
  <si>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</si>
  <si>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</si>
  <si>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</si>
  <si>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</si>
  <si>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</si>
  <si>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</si>
  <si>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</si>
  <si>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</si>
  <si>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</si>
  <si>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</si>
  <si>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</si>
  <si>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</si>
  <si>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</si>
  <si>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</si>
  <si>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</si>
  <si>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</si>
  <si>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</si>
  <si>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</si>
  <si>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</si>
  <si>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</si>
  <si>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</si>
  <si>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</si>
  <si>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</si>
  <si>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</si>
  <si>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</si>
  <si>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</si>
  <si>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</si>
  <si>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</si>
  <si>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</si>
  <si>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</si>
  <si>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</si>
  <si>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</si>
  <si>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</si>
  <si>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</si>
  <si>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　①経常収支比率は、前年度に比べ比率が改善されました。これは、前年度において工事完了等により増加した固定資産除却費等が減少したためです。しかし、平成30年度は、減価償却費の増加等もあり、平成28年度の比率までは改善しておりません。また、⑤経費回収率も、平成26年度以降減少傾向にありましたが、若干の改善がなされました。⑥汚水処理原価は、資本費等の増加により平成26年度以降は増加傾向にあります。
　支払能力を示す③流動比率は、平成26年度の会計制度の見直しにより、1年以内に償還予定の企業債元金が流動負債に計上された結果、比率が100％未満となっています。企業債元金の償還は、一般会計繰入金に依存しているため、今後は自主財源である使用料収入の確保及び一般会計繰入金の確実な受入による支払能力の向上が課題です。
　債務残高の状況を示す④企業債残高対事業規模比率は、企業債元金の償還が進んだことによる企業債残高の減少及び使用料改定による使用料収入の増加により年々比率が改善していますが、整備拡大のため企業債を活用し下水道管布設を行っていることから、比率は類似団体の平均値より高くなっています。
　⑦施設利用率は、今後の管路整備に伴う流入水量の増加に対応するため、平成29年度に処理能力を増強した結果、比率が低くなっています。
　また、⑧水洗化率は、類似団体の平均値より低いため、公共下水道への接続促進により、下水道使用料収入の確保に努めていきます。</t>
    <rPh sb="10" eb="11">
      <t>マエ</t>
    </rPh>
    <rPh sb="11" eb="13">
      <t>ネンド</t>
    </rPh>
    <rPh sb="14" eb="15">
      <t>クラ</t>
    </rPh>
    <rPh sb="16" eb="18">
      <t>ヒリツ</t>
    </rPh>
    <rPh sb="19" eb="21">
      <t>カイゼン</t>
    </rPh>
    <rPh sb="31" eb="32">
      <t>ゼン</t>
    </rPh>
    <rPh sb="38" eb="40">
      <t>コウジ</t>
    </rPh>
    <rPh sb="40" eb="42">
      <t>カンリョウ</t>
    </rPh>
    <rPh sb="42" eb="43">
      <t>トウ</t>
    </rPh>
    <rPh sb="46" eb="48">
      <t>ゾウカ</t>
    </rPh>
    <rPh sb="57" eb="58">
      <t>トウ</t>
    </rPh>
    <rPh sb="59" eb="61">
      <t>ゲンショウ</t>
    </rPh>
    <rPh sb="72" eb="74">
      <t>ヘイセイ</t>
    </rPh>
    <rPh sb="76" eb="78">
      <t>ネンド</t>
    </rPh>
    <rPh sb="80" eb="82">
      <t>ゲンカ</t>
    </rPh>
    <rPh sb="82" eb="84">
      <t>ショウキャク</t>
    </rPh>
    <rPh sb="84" eb="85">
      <t>ヒ</t>
    </rPh>
    <rPh sb="86" eb="88">
      <t>ゾウカ</t>
    </rPh>
    <rPh sb="88" eb="89">
      <t>トウ</t>
    </rPh>
    <rPh sb="93" eb="95">
      <t>ヘイセイ</t>
    </rPh>
    <rPh sb="97" eb="99">
      <t>ネンド</t>
    </rPh>
    <rPh sb="100" eb="102">
      <t>ヒリツ</t>
    </rPh>
    <rPh sb="105" eb="107">
      <t>カイゼン</t>
    </rPh>
    <rPh sb="504" eb="506">
      <t>コンゴ</t>
    </rPh>
    <rPh sb="507" eb="509">
      <t>カンロ</t>
    </rPh>
    <rPh sb="509" eb="511">
      <t>セイビ</t>
    </rPh>
    <rPh sb="512" eb="513">
      <t>トモナ</t>
    </rPh>
    <rPh sb="514" eb="516">
      <t>リュウニュウ</t>
    </rPh>
    <rPh sb="516" eb="518">
      <t>スイリョウ</t>
    </rPh>
    <rPh sb="519" eb="521">
      <t>ゾウカ</t>
    </rPh>
    <rPh sb="522" eb="524">
      <t>タイオウ</t>
    </rPh>
    <rPh sb="529" eb="531">
      <t>ヘイセイ</t>
    </rPh>
    <rPh sb="533" eb="535">
      <t>ネンド</t>
    </rPh>
    <rPh sb="536" eb="538">
      <t>ショリ</t>
    </rPh>
    <rPh sb="538" eb="540">
      <t>ノウリョク</t>
    </rPh>
    <rPh sb="541" eb="543">
      <t>ゾウキョウ</t>
    </rPh>
    <phoneticPr fontId="1"/>
  </si>
  <si>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</si>
  <si>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</si>
  <si>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</si>
  <si>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</si>
  <si>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</si>
  <si>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</si>
  <si>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</si>
  <si>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</si>
  <si>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</si>
  <si>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</si>
  <si>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</si>
  <si>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</si>
  <si>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</si>
  <si>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</si>
  <si>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</si>
  <si>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</si>
  <si>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</si>
  <si>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</si>
  <si>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</si>
  <si>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</si>
  <si>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</si>
  <si>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</si>
  <si>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</si>
  <si>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</si>
  <si>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</si>
  <si>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</si>
  <si>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</si>
  <si>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</si>
  <si>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</si>
  <si>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</si>
  <si>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</si>
  <si>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</si>
  <si>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</si>
  <si>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</si>
  <si>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</si>
  <si>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</si>
  <si>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</si>
  <si>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</si>
  <si>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</si>
  <si>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</si>
  <si>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</si>
  <si>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</si>
  <si>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富士市</t>
  </si>
  <si>
    <t>法適用</t>
  </si>
  <si>
    <t>下水道事業</t>
  </si>
  <si>
    <t>公共下水道</t>
  </si>
  <si>
    <t>Ad</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</si>
  <si>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</si>
  <si>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</si>
  <si>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</si>
  <si>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</si>
  <si>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</si>
  <si>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</si>
  <si>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</si>
  <si>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28年度から一部の管渠が耐用年数50年以上経過となり、平成30年度の比率は0.59％となっています。なお、管路施設の状況は、布設から30年を超えるもので改築を行っていない管路は、管路延長全体で、約24％を占めています。
　平成27年度から、処理場管理運転業務に管路施設の点検業務を加えた包括的民間委託の導入を行っています。今後はｽﾄｯｸﾏﾈｼﾞﾒﾝﾄ計画の策定と、優先順位を考慮した施設の改築更新及び適切な維持管理を実施することで、施設の延命化及び資産管理の最適化を図っていきます。
(注)H29管渠老朽化率：(誤)0.06％→(正)0.64％</t>
  </si>
  <si>
    <t xml:space="preserve">昭和40年の供用開始以降、本市の下水道の整備は拡大の一途でありました。近年は、処理区域内人口密度の高い区域から低い区域へ整備対象が移ってきており、水需要の増加や水洗化率の大幅な向上も見込めないことから、今後の使用料収入の伸びは期待できず経営環境はさらに厳しさが増していくものと予測されます。
　経営状況については、「経常収支比率」や「企業債残高対事業規模比率」など、一部の経営指標で数値の改善が見られるものの、料金水準の適切性を示す「経費回収率」は、類似団体の平均より低く、適正な使用料収入の確保や汚水処理費の削減が課題となっています。
　今後は、計画的かつ効率的に管路整備を行っていくとともに、効果的な施設の維持管理を実施することで、将来にわたる快適な市民生活の確保と持続的で健全な経営基盤の確立を図っていきます。
</t>
    <rPh sb="158" eb="160">
      <t>ケイジョウ</t>
    </rPh>
    <rPh sb="160" eb="162">
      <t>シュウシ</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</si>
</sst>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0.17</c:v>
                </c:pt>
                <c:pt idx="1">
                  <c:v>0.15</c:v>
                </c:pt>
                <c:pt idx="2">
                  <c:v>0.22</c:v>
                </c:pt>
                <c:pt idx="3">
                  <c:v>0.19</c:v>
                </c:pt>
                <c:pt idx="4">
                  <c:v>0.17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8.e-002</c:v>
                </c:pt>
                <c:pt idx="1">
                  <c:v>0.22</c:v>
                </c:pt>
                <c:pt idx="2">
                  <c:v>0.28000000000000003</c:v>
                </c:pt>
                <c:pt idx="3">
                  <c:v>0.21</c:v>
                </c:pt>
                <c:pt idx="4">
                  <c:v>0.25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124.89</c:v>
                </c:pt>
                <c:pt idx="1">
                  <c:v>125.17</c:v>
                </c:pt>
                <c:pt idx="2">
                  <c:v>125.77</c:v>
                </c:pt>
                <c:pt idx="3">
                  <c:v>120.82</c:v>
                </c:pt>
                <c:pt idx="4">
                  <c:v>122.97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108.53</c:v>
                </c:pt>
                <c:pt idx="1">
                  <c:v>108.52</c:v>
                </c:pt>
                <c:pt idx="2">
                  <c:v>109.12</c:v>
                </c:pt>
                <c:pt idx="3">
                  <c:v>110.22</c:v>
                </c:pt>
                <c:pt idx="4">
                  <c:v>110.01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9.61</c:v>
                </c:pt>
                <c:pt idx="1">
                  <c:v>12.36</c:v>
                </c:pt>
                <c:pt idx="2">
                  <c:v>15.09</c:v>
                </c:pt>
                <c:pt idx="3">
                  <c:v>17.38</c:v>
                </c:pt>
                <c:pt idx="4">
                  <c:v>19.940000000000001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28.35</c:v>
                </c:pt>
                <c:pt idx="1">
                  <c:v>27.96</c:v>
                </c:pt>
                <c:pt idx="2">
                  <c:v>28.81</c:v>
                </c:pt>
                <c:pt idx="3">
                  <c:v>31.19</c:v>
                </c:pt>
                <c:pt idx="4">
                  <c:v>33.090000000000003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
                  <c:v>0</c:v>
                </c:pt>
                <c:pt idx="1" formatCode="#,##0.00;&quot;△&quot;#,##0.00">
                  <c:v>0</c:v>
                </c:pt>
                <c:pt idx="2">
                  <c:v>1.07</c:v>
                </c:pt>
                <c:pt idx="3">
                  <c:v>6.e-002</c:v>
                </c:pt>
                <c:pt idx="4">
                  <c:v>0.59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3.05</c:v>
                </c:pt>
                <c:pt idx="1">
                  <c:v>3.4</c:v>
                </c:pt>
                <c:pt idx="2">
                  <c:v>3.84</c:v>
                </c:pt>
                <c:pt idx="3">
                  <c:v>4.3099999999999996</c:v>
                </c:pt>
                <c:pt idx="4">
                  <c:v>5.04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4.72</c:v>
                </c:pt>
                <c:pt idx="1">
                  <c:v>4.87</c:v>
                </c:pt>
                <c:pt idx="2">
                  <c:v>3.8</c:v>
                </c:pt>
                <c:pt idx="3">
                  <c:v>3.21</c:v>
                </c:pt>
                <c:pt idx="4">
                  <c:v>2.36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45.56</c:v>
                </c:pt>
                <c:pt idx="1">
                  <c:v>47.31</c:v>
                </c:pt>
                <c:pt idx="2">
                  <c:v>55.98</c:v>
                </c:pt>
                <c:pt idx="3">
                  <c:v>62.82</c:v>
                </c:pt>
                <c:pt idx="4">
                  <c:v>62.51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45.99</c:v>
                </c:pt>
                <c:pt idx="1">
                  <c:v>47.32</c:v>
                </c:pt>
                <c:pt idx="2">
                  <c:v>49.96</c:v>
                </c:pt>
                <c:pt idx="3">
                  <c:v>58.04</c:v>
                </c:pt>
                <c:pt idx="4">
                  <c:v>62.12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1310.98</c:v>
                </c:pt>
                <c:pt idx="1">
                  <c:v>1219.05</c:v>
                </c:pt>
                <c:pt idx="2">
                  <c:v>1155.3900000000001</c:v>
                </c:pt>
                <c:pt idx="3">
                  <c:v>1113.95</c:v>
                </c:pt>
                <c:pt idx="4">
                  <c:v>1047.77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963.16</c:v>
                </c:pt>
                <c:pt idx="1">
                  <c:v>1017.47</c:v>
                </c:pt>
                <c:pt idx="2">
                  <c:v>970.35</c:v>
                </c:pt>
                <c:pt idx="3">
                  <c:v>917.29</c:v>
                </c:pt>
                <c:pt idx="4">
                  <c:v>875.53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115.2</c:v>
                </c:pt>
                <c:pt idx="1">
                  <c:v>99.73</c:v>
                </c:pt>
                <c:pt idx="2">
                  <c:v>91.33</c:v>
                </c:pt>
                <c:pt idx="3">
                  <c:v>91.01</c:v>
                </c:pt>
                <c:pt idx="4">
                  <c:v>91.28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94.82</c:v>
                </c:pt>
                <c:pt idx="1">
                  <c:v>96.37</c:v>
                </c:pt>
                <c:pt idx="2">
                  <c:v>99.26</c:v>
                </c:pt>
                <c:pt idx="3">
                  <c:v>99.67</c:v>
                </c:pt>
                <c:pt idx="4">
                  <c:v>99.83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115.71</c:v>
                </c:pt>
                <c:pt idx="1">
                  <c:v>137.13</c:v>
                </c:pt>
                <c:pt idx="2">
                  <c:v>150.09</c:v>
                </c:pt>
                <c:pt idx="3">
                  <c:v>150.86000000000001</c:v>
                </c:pt>
                <c:pt idx="4">
                  <c:v>150.94999999999999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162.88</c:v>
                </c:pt>
                <c:pt idx="1">
                  <c:v>162.65</c:v>
                </c:pt>
                <c:pt idx="2">
                  <c:v>159.53</c:v>
                </c:pt>
                <c:pt idx="3">
                  <c:v>159.6</c:v>
                </c:pt>
                <c:pt idx="4">
                  <c:v>158.94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69.010000000000005</c:v>
                </c:pt>
                <c:pt idx="1">
                  <c:v>70.510000000000005</c:v>
                </c:pt>
                <c:pt idx="2">
                  <c:v>70.069999999999993</c:v>
                </c:pt>
                <c:pt idx="3">
                  <c:v>62.34</c:v>
                </c:pt>
                <c:pt idx="4">
                  <c:v>63.19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67.95</c:v>
                </c:pt>
                <c:pt idx="1">
                  <c:v>66.63</c:v>
                </c:pt>
                <c:pt idx="2">
                  <c:v>67.040000000000006</c:v>
                </c:pt>
                <c:pt idx="3">
                  <c:v>66.34</c:v>
                </c:pt>
                <c:pt idx="4">
                  <c:v>67.069999999999993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91.28</c:v>
                </c:pt>
                <c:pt idx="1">
                  <c:v>91.33</c:v>
                </c:pt>
                <c:pt idx="2">
                  <c:v>91.33</c:v>
                </c:pt>
                <c:pt idx="3">
                  <c:v>91.31</c:v>
                </c:pt>
                <c:pt idx="4">
                  <c:v>91.39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93.12</c:v>
                </c:pt>
                <c:pt idx="1">
                  <c:v>93.38</c:v>
                </c:pt>
                <c:pt idx="2">
                  <c:v>93.5</c:v>
                </c:pt>
                <c:pt idx="3">
                  <c:v>93.86</c:v>
                </c:pt>
                <c:pt idx="4">
                  <c:v>93.96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X11" workbookViewId="0">
      <selection activeCell="CB49" sqref="CB4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1" t="str">
        <f>データ!$M$6</f>
        <v>非設置</v>
      </c>
      <c r="AE8" s="21"/>
      <c r="AF8" s="21"/>
      <c r="AG8" s="21"/>
      <c r="AH8" s="21"/>
      <c r="AI8" s="21"/>
      <c r="AJ8" s="21"/>
      <c r="AK8" s="3"/>
      <c r="AL8" s="22">
        <f>データ!S6</f>
        <v>254110</v>
      </c>
      <c r="AM8" s="22"/>
      <c r="AN8" s="22"/>
      <c r="AO8" s="22"/>
      <c r="AP8" s="22"/>
      <c r="AQ8" s="22"/>
      <c r="AR8" s="22"/>
      <c r="AS8" s="22"/>
      <c r="AT8" s="7">
        <f>データ!T6</f>
        <v>244.95</v>
      </c>
      <c r="AU8" s="7"/>
      <c r="AV8" s="7"/>
      <c r="AW8" s="7"/>
      <c r="AX8" s="7"/>
      <c r="AY8" s="7"/>
      <c r="AZ8" s="7"/>
      <c r="BA8" s="7"/>
      <c r="BB8" s="7">
        <f>データ!U6</f>
        <v>1037.4000000000001</v>
      </c>
      <c r="BC8" s="7"/>
      <c r="BD8" s="7"/>
      <c r="BE8" s="7"/>
      <c r="BF8" s="7"/>
      <c r="BG8" s="7"/>
      <c r="BH8" s="7"/>
      <c r="BI8" s="7"/>
      <c r="BJ8" s="3"/>
      <c r="BK8" s="3"/>
      <c r="BL8" s="28" t="s">
        <v>17</v>
      </c>
      <c r="BM8" s="38"/>
      <c r="BN8" s="45" t="s">
        <v>18</v>
      </c>
      <c r="BO8" s="48"/>
      <c r="BP8" s="48"/>
      <c r="BQ8" s="48"/>
      <c r="BR8" s="48"/>
      <c r="BS8" s="48"/>
      <c r="BT8" s="48"/>
      <c r="BU8" s="48"/>
      <c r="BV8" s="48"/>
      <c r="BW8" s="48"/>
      <c r="BX8" s="48"/>
      <c r="BY8" s="52"/>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62.31</v>
      </c>
      <c r="J10" s="7"/>
      <c r="K10" s="7"/>
      <c r="L10" s="7"/>
      <c r="M10" s="7"/>
      <c r="N10" s="7"/>
      <c r="O10" s="7"/>
      <c r="P10" s="7">
        <f>データ!P6</f>
        <v>76.56</v>
      </c>
      <c r="Q10" s="7"/>
      <c r="R10" s="7"/>
      <c r="S10" s="7"/>
      <c r="T10" s="7"/>
      <c r="U10" s="7"/>
      <c r="V10" s="7"/>
      <c r="W10" s="7">
        <f>データ!Q6</f>
        <v>79.78</v>
      </c>
      <c r="X10" s="7"/>
      <c r="Y10" s="7"/>
      <c r="Z10" s="7"/>
      <c r="AA10" s="7"/>
      <c r="AB10" s="7"/>
      <c r="AC10" s="7"/>
      <c r="AD10" s="22">
        <f>データ!R6</f>
        <v>2592</v>
      </c>
      <c r="AE10" s="22"/>
      <c r="AF10" s="22"/>
      <c r="AG10" s="22"/>
      <c r="AH10" s="22"/>
      <c r="AI10" s="22"/>
      <c r="AJ10" s="22"/>
      <c r="AK10" s="2"/>
      <c r="AL10" s="22">
        <f>データ!V6</f>
        <v>194003</v>
      </c>
      <c r="AM10" s="22"/>
      <c r="AN10" s="22"/>
      <c r="AO10" s="22"/>
      <c r="AP10" s="22"/>
      <c r="AQ10" s="22"/>
      <c r="AR10" s="22"/>
      <c r="AS10" s="22"/>
      <c r="AT10" s="7">
        <f>データ!W6</f>
        <v>42.29</v>
      </c>
      <c r="AU10" s="7"/>
      <c r="AV10" s="7"/>
      <c r="AW10" s="7"/>
      <c r="AX10" s="7"/>
      <c r="AY10" s="7"/>
      <c r="AZ10" s="7"/>
      <c r="BA10" s="7"/>
      <c r="BB10" s="7">
        <f>データ!X6</f>
        <v>4587.4399999999996</v>
      </c>
      <c r="BC10" s="7"/>
      <c r="BD10" s="7"/>
      <c r="BE10" s="7"/>
      <c r="BF10" s="7"/>
      <c r="BG10" s="7"/>
      <c r="BH10" s="7"/>
      <c r="BI10" s="7"/>
      <c r="BJ10" s="2"/>
      <c r="BK10" s="2"/>
      <c r="BL10" s="30" t="s">
        <v>14</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53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16</v>
      </c>
    </row>
    <row r="84" spans="1:78" hidden="1">
      <c r="B84" s="12" t="s">
        <v>3</v>
      </c>
      <c r="C84" s="12"/>
      <c r="D84" s="12"/>
      <c r="E84" s="12" t="s">
        <v>45</v>
      </c>
      <c r="F84" s="12" t="s">
        <v>29</v>
      </c>
      <c r="G84" s="12" t="s">
        <v>47</v>
      </c>
      <c r="H84" s="12" t="s">
        <v>48</v>
      </c>
      <c r="I84" s="12" t="s">
        <v>50</v>
      </c>
      <c r="J84" s="12" t="s">
        <v>26</v>
      </c>
      <c r="K84" s="12" t="s">
        <v>51</v>
      </c>
      <c r="L84" s="12" t="s">
        <v>52</v>
      </c>
      <c r="M84" s="12" t="s">
        <v>54</v>
      </c>
      <c r="N84" s="12" t="s">
        <v>46</v>
      </c>
      <c r="O84" s="12" t="s">
        <v>28</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qecrpzCpe9TLItlYvisdLXRxKzq14uYN/K53HCOgDM1JwwP5YhPFncyA/X2s2kBR3pe7nQ30vc/9seIt6Ar/EQ==" saltValue="ig4OTfb3rRR0SaEPEE6PV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59</v>
      </c>
      <c r="B3" s="62" t="s">
        <v>60</v>
      </c>
      <c r="C3" s="62" t="s">
        <v>42</v>
      </c>
      <c r="D3" s="62" t="s">
        <v>20</v>
      </c>
      <c r="E3" s="62" t="s">
        <v>37</v>
      </c>
      <c r="F3" s="62" t="s">
        <v>49</v>
      </c>
      <c r="G3" s="62" t="s">
        <v>61</v>
      </c>
      <c r="H3" s="68" t="s">
        <v>7</v>
      </c>
      <c r="I3" s="71"/>
      <c r="J3" s="71"/>
      <c r="K3" s="71"/>
      <c r="L3" s="71"/>
      <c r="M3" s="71"/>
      <c r="N3" s="71"/>
      <c r="O3" s="71"/>
      <c r="P3" s="71"/>
      <c r="Q3" s="71"/>
      <c r="R3" s="71"/>
      <c r="S3" s="71"/>
      <c r="T3" s="71"/>
      <c r="U3" s="71"/>
      <c r="V3" s="71"/>
      <c r="W3" s="71"/>
      <c r="X3" s="76"/>
      <c r="Y3" s="79" t="s">
        <v>32</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58</v>
      </c>
      <c r="B4" s="63"/>
      <c r="C4" s="63"/>
      <c r="D4" s="63"/>
      <c r="E4" s="63"/>
      <c r="F4" s="63"/>
      <c r="G4" s="63"/>
      <c r="H4" s="69"/>
      <c r="I4" s="72"/>
      <c r="J4" s="72"/>
      <c r="K4" s="72"/>
      <c r="L4" s="72"/>
      <c r="M4" s="72"/>
      <c r="N4" s="72"/>
      <c r="O4" s="72"/>
      <c r="P4" s="72"/>
      <c r="Q4" s="72"/>
      <c r="R4" s="72"/>
      <c r="S4" s="72"/>
      <c r="T4" s="72"/>
      <c r="U4" s="72"/>
      <c r="V4" s="72"/>
      <c r="W4" s="72"/>
      <c r="X4" s="77"/>
      <c r="Y4" s="80" t="s">
        <v>13</v>
      </c>
      <c r="Z4" s="80"/>
      <c r="AA4" s="80"/>
      <c r="AB4" s="80"/>
      <c r="AC4" s="80"/>
      <c r="AD4" s="80"/>
      <c r="AE4" s="80"/>
      <c r="AF4" s="80"/>
      <c r="AG4" s="80"/>
      <c r="AH4" s="80"/>
      <c r="AI4" s="80"/>
      <c r="AJ4" s="80" t="s">
        <v>36</v>
      </c>
      <c r="AK4" s="80"/>
      <c r="AL4" s="80"/>
      <c r="AM4" s="80"/>
      <c r="AN4" s="80"/>
      <c r="AO4" s="80"/>
      <c r="AP4" s="80"/>
      <c r="AQ4" s="80"/>
      <c r="AR4" s="80"/>
      <c r="AS4" s="80"/>
      <c r="AT4" s="80"/>
      <c r="AU4" s="80" t="s">
        <v>62</v>
      </c>
      <c r="AV4" s="80"/>
      <c r="AW4" s="80"/>
      <c r="AX4" s="80"/>
      <c r="AY4" s="80"/>
      <c r="AZ4" s="80"/>
      <c r="BA4" s="80"/>
      <c r="BB4" s="80"/>
      <c r="BC4" s="80"/>
      <c r="BD4" s="80"/>
      <c r="BE4" s="80"/>
      <c r="BF4" s="80" t="s">
        <v>63</v>
      </c>
      <c r="BG4" s="80"/>
      <c r="BH4" s="80"/>
      <c r="BI4" s="80"/>
      <c r="BJ4" s="80"/>
      <c r="BK4" s="80"/>
      <c r="BL4" s="80"/>
      <c r="BM4" s="80"/>
      <c r="BN4" s="80"/>
      <c r="BO4" s="80"/>
      <c r="BP4" s="80"/>
      <c r="BQ4" s="80" t="s">
        <v>56</v>
      </c>
      <c r="BR4" s="80"/>
      <c r="BS4" s="80"/>
      <c r="BT4" s="80"/>
      <c r="BU4" s="80"/>
      <c r="BV4" s="80"/>
      <c r="BW4" s="80"/>
      <c r="BX4" s="80"/>
      <c r="BY4" s="80"/>
      <c r="BZ4" s="80"/>
      <c r="CA4" s="80"/>
      <c r="CB4" s="80" t="s">
        <v>64</v>
      </c>
      <c r="CC4" s="80"/>
      <c r="CD4" s="80"/>
      <c r="CE4" s="80"/>
      <c r="CF4" s="80"/>
      <c r="CG4" s="80"/>
      <c r="CH4" s="80"/>
      <c r="CI4" s="80"/>
      <c r="CJ4" s="80"/>
      <c r="CK4" s="80"/>
      <c r="CL4" s="80"/>
      <c r="CM4" s="80" t="s">
        <v>65</v>
      </c>
      <c r="CN4" s="80"/>
      <c r="CO4" s="80"/>
      <c r="CP4" s="80"/>
      <c r="CQ4" s="80"/>
      <c r="CR4" s="80"/>
      <c r="CS4" s="80"/>
      <c r="CT4" s="80"/>
      <c r="CU4" s="80"/>
      <c r="CV4" s="80"/>
      <c r="CW4" s="80"/>
      <c r="CX4" s="80" t="s">
        <v>31</v>
      </c>
      <c r="CY4" s="80"/>
      <c r="CZ4" s="80"/>
      <c r="DA4" s="80"/>
      <c r="DB4" s="80"/>
      <c r="DC4" s="80"/>
      <c r="DD4" s="80"/>
      <c r="DE4" s="80"/>
      <c r="DF4" s="80"/>
      <c r="DG4" s="80"/>
      <c r="DH4" s="80"/>
      <c r="DI4" s="80" t="s">
        <v>40</v>
      </c>
      <c r="DJ4" s="80"/>
      <c r="DK4" s="80"/>
      <c r="DL4" s="80"/>
      <c r="DM4" s="80"/>
      <c r="DN4" s="80"/>
      <c r="DO4" s="80"/>
      <c r="DP4" s="80"/>
      <c r="DQ4" s="80"/>
      <c r="DR4" s="80"/>
      <c r="DS4" s="80"/>
      <c r="DT4" s="80" t="s">
        <v>66</v>
      </c>
      <c r="DU4" s="80"/>
      <c r="DV4" s="80"/>
      <c r="DW4" s="80"/>
      <c r="DX4" s="80"/>
      <c r="DY4" s="80"/>
      <c r="DZ4" s="80"/>
      <c r="EA4" s="80"/>
      <c r="EB4" s="80"/>
      <c r="EC4" s="80"/>
      <c r="ED4" s="80"/>
      <c r="EE4" s="80" t="s">
        <v>67</v>
      </c>
      <c r="EF4" s="80"/>
      <c r="EG4" s="80"/>
      <c r="EH4" s="80"/>
      <c r="EI4" s="80"/>
      <c r="EJ4" s="80"/>
      <c r="EK4" s="80"/>
      <c r="EL4" s="80"/>
      <c r="EM4" s="80"/>
      <c r="EN4" s="80"/>
      <c r="EO4" s="80"/>
    </row>
    <row r="5" spans="1:148">
      <c r="A5" s="60" t="s">
        <v>68</v>
      </c>
      <c r="B5" s="64"/>
      <c r="C5" s="64"/>
      <c r="D5" s="64"/>
      <c r="E5" s="64"/>
      <c r="F5" s="64"/>
      <c r="G5" s="64"/>
      <c r="H5" s="70" t="s">
        <v>69</v>
      </c>
      <c r="I5" s="70" t="s">
        <v>70</v>
      </c>
      <c r="J5" s="70" t="s">
        <v>71</v>
      </c>
      <c r="K5" s="70" t="s">
        <v>72</v>
      </c>
      <c r="L5" s="70" t="s">
        <v>73</v>
      </c>
      <c r="M5" s="70" t="s">
        <v>11</v>
      </c>
      <c r="N5" s="70" t="s">
        <v>74</v>
      </c>
      <c r="O5" s="70" t="s">
        <v>75</v>
      </c>
      <c r="P5" s="70" t="s">
        <v>76</v>
      </c>
      <c r="Q5" s="70" t="s">
        <v>77</v>
      </c>
      <c r="R5" s="70" t="s">
        <v>78</v>
      </c>
      <c r="S5" s="70" t="s">
        <v>79</v>
      </c>
      <c r="T5" s="70" t="s">
        <v>80</v>
      </c>
      <c r="U5" s="70" t="s">
        <v>81</v>
      </c>
      <c r="V5" s="70" t="s">
        <v>82</v>
      </c>
      <c r="W5" s="70" t="s">
        <v>83</v>
      </c>
      <c r="X5" s="70" t="s">
        <v>84</v>
      </c>
      <c r="Y5" s="70" t="s">
        <v>34</v>
      </c>
      <c r="Z5" s="70" t="s">
        <v>85</v>
      </c>
      <c r="AA5" s="70" t="s">
        <v>86</v>
      </c>
      <c r="AB5" s="70" t="s">
        <v>87</v>
      </c>
      <c r="AC5" s="70" t="s">
        <v>88</v>
      </c>
      <c r="AD5" s="70" t="s">
        <v>89</v>
      </c>
      <c r="AE5" s="70" t="s">
        <v>90</v>
      </c>
      <c r="AF5" s="70" t="s">
        <v>91</v>
      </c>
      <c r="AG5" s="70" t="s">
        <v>92</v>
      </c>
      <c r="AH5" s="70" t="s">
        <v>93</v>
      </c>
      <c r="AI5" s="70" t="s">
        <v>3</v>
      </c>
      <c r="AJ5" s="70" t="s">
        <v>34</v>
      </c>
      <c r="AK5" s="70" t="s">
        <v>85</v>
      </c>
      <c r="AL5" s="70" t="s">
        <v>86</v>
      </c>
      <c r="AM5" s="70" t="s">
        <v>87</v>
      </c>
      <c r="AN5" s="70" t="s">
        <v>88</v>
      </c>
      <c r="AO5" s="70" t="s">
        <v>89</v>
      </c>
      <c r="AP5" s="70" t="s">
        <v>90</v>
      </c>
      <c r="AQ5" s="70" t="s">
        <v>91</v>
      </c>
      <c r="AR5" s="70" t="s">
        <v>92</v>
      </c>
      <c r="AS5" s="70" t="s">
        <v>93</v>
      </c>
      <c r="AT5" s="70" t="s">
        <v>94</v>
      </c>
      <c r="AU5" s="70" t="s">
        <v>34</v>
      </c>
      <c r="AV5" s="70" t="s">
        <v>85</v>
      </c>
      <c r="AW5" s="70" t="s">
        <v>86</v>
      </c>
      <c r="AX5" s="70" t="s">
        <v>87</v>
      </c>
      <c r="AY5" s="70" t="s">
        <v>88</v>
      </c>
      <c r="AZ5" s="70" t="s">
        <v>89</v>
      </c>
      <c r="BA5" s="70" t="s">
        <v>90</v>
      </c>
      <c r="BB5" s="70" t="s">
        <v>91</v>
      </c>
      <c r="BC5" s="70" t="s">
        <v>92</v>
      </c>
      <c r="BD5" s="70" t="s">
        <v>93</v>
      </c>
      <c r="BE5" s="70" t="s">
        <v>94</v>
      </c>
      <c r="BF5" s="70" t="s">
        <v>34</v>
      </c>
      <c r="BG5" s="70" t="s">
        <v>85</v>
      </c>
      <c r="BH5" s="70" t="s">
        <v>86</v>
      </c>
      <c r="BI5" s="70" t="s">
        <v>87</v>
      </c>
      <c r="BJ5" s="70" t="s">
        <v>88</v>
      </c>
      <c r="BK5" s="70" t="s">
        <v>89</v>
      </c>
      <c r="BL5" s="70" t="s">
        <v>90</v>
      </c>
      <c r="BM5" s="70" t="s">
        <v>91</v>
      </c>
      <c r="BN5" s="70" t="s">
        <v>92</v>
      </c>
      <c r="BO5" s="70" t="s">
        <v>93</v>
      </c>
      <c r="BP5" s="70" t="s">
        <v>94</v>
      </c>
      <c r="BQ5" s="70" t="s">
        <v>34</v>
      </c>
      <c r="BR5" s="70" t="s">
        <v>85</v>
      </c>
      <c r="BS5" s="70" t="s">
        <v>86</v>
      </c>
      <c r="BT5" s="70" t="s">
        <v>87</v>
      </c>
      <c r="BU5" s="70" t="s">
        <v>88</v>
      </c>
      <c r="BV5" s="70" t="s">
        <v>89</v>
      </c>
      <c r="BW5" s="70" t="s">
        <v>90</v>
      </c>
      <c r="BX5" s="70" t="s">
        <v>91</v>
      </c>
      <c r="BY5" s="70" t="s">
        <v>92</v>
      </c>
      <c r="BZ5" s="70" t="s">
        <v>93</v>
      </c>
      <c r="CA5" s="70" t="s">
        <v>94</v>
      </c>
      <c r="CB5" s="70" t="s">
        <v>34</v>
      </c>
      <c r="CC5" s="70" t="s">
        <v>85</v>
      </c>
      <c r="CD5" s="70" t="s">
        <v>86</v>
      </c>
      <c r="CE5" s="70" t="s">
        <v>87</v>
      </c>
      <c r="CF5" s="70" t="s">
        <v>88</v>
      </c>
      <c r="CG5" s="70" t="s">
        <v>89</v>
      </c>
      <c r="CH5" s="70" t="s">
        <v>90</v>
      </c>
      <c r="CI5" s="70" t="s">
        <v>91</v>
      </c>
      <c r="CJ5" s="70" t="s">
        <v>92</v>
      </c>
      <c r="CK5" s="70" t="s">
        <v>93</v>
      </c>
      <c r="CL5" s="70" t="s">
        <v>94</v>
      </c>
      <c r="CM5" s="70" t="s">
        <v>34</v>
      </c>
      <c r="CN5" s="70" t="s">
        <v>85</v>
      </c>
      <c r="CO5" s="70" t="s">
        <v>86</v>
      </c>
      <c r="CP5" s="70" t="s">
        <v>87</v>
      </c>
      <c r="CQ5" s="70" t="s">
        <v>88</v>
      </c>
      <c r="CR5" s="70" t="s">
        <v>89</v>
      </c>
      <c r="CS5" s="70" t="s">
        <v>90</v>
      </c>
      <c r="CT5" s="70" t="s">
        <v>91</v>
      </c>
      <c r="CU5" s="70" t="s">
        <v>92</v>
      </c>
      <c r="CV5" s="70" t="s">
        <v>93</v>
      </c>
      <c r="CW5" s="70" t="s">
        <v>94</v>
      </c>
      <c r="CX5" s="70" t="s">
        <v>34</v>
      </c>
      <c r="CY5" s="70" t="s">
        <v>85</v>
      </c>
      <c r="CZ5" s="70" t="s">
        <v>86</v>
      </c>
      <c r="DA5" s="70" t="s">
        <v>87</v>
      </c>
      <c r="DB5" s="70" t="s">
        <v>88</v>
      </c>
      <c r="DC5" s="70" t="s">
        <v>89</v>
      </c>
      <c r="DD5" s="70" t="s">
        <v>90</v>
      </c>
      <c r="DE5" s="70" t="s">
        <v>91</v>
      </c>
      <c r="DF5" s="70" t="s">
        <v>92</v>
      </c>
      <c r="DG5" s="70" t="s">
        <v>93</v>
      </c>
      <c r="DH5" s="70" t="s">
        <v>94</v>
      </c>
      <c r="DI5" s="70" t="s">
        <v>34</v>
      </c>
      <c r="DJ5" s="70" t="s">
        <v>85</v>
      </c>
      <c r="DK5" s="70" t="s">
        <v>86</v>
      </c>
      <c r="DL5" s="70" t="s">
        <v>87</v>
      </c>
      <c r="DM5" s="70" t="s">
        <v>88</v>
      </c>
      <c r="DN5" s="70" t="s">
        <v>89</v>
      </c>
      <c r="DO5" s="70" t="s">
        <v>90</v>
      </c>
      <c r="DP5" s="70" t="s">
        <v>91</v>
      </c>
      <c r="DQ5" s="70" t="s">
        <v>92</v>
      </c>
      <c r="DR5" s="70" t="s">
        <v>93</v>
      </c>
      <c r="DS5" s="70" t="s">
        <v>94</v>
      </c>
      <c r="DT5" s="70" t="s">
        <v>34</v>
      </c>
      <c r="DU5" s="70" t="s">
        <v>85</v>
      </c>
      <c r="DV5" s="70" t="s">
        <v>86</v>
      </c>
      <c r="DW5" s="70" t="s">
        <v>87</v>
      </c>
      <c r="DX5" s="70" t="s">
        <v>88</v>
      </c>
      <c r="DY5" s="70" t="s">
        <v>89</v>
      </c>
      <c r="DZ5" s="70" t="s">
        <v>90</v>
      </c>
      <c r="EA5" s="70" t="s">
        <v>91</v>
      </c>
      <c r="EB5" s="70" t="s">
        <v>92</v>
      </c>
      <c r="EC5" s="70" t="s">
        <v>93</v>
      </c>
      <c r="ED5" s="70" t="s">
        <v>94</v>
      </c>
      <c r="EE5" s="70" t="s">
        <v>34</v>
      </c>
      <c r="EF5" s="70" t="s">
        <v>85</v>
      </c>
      <c r="EG5" s="70" t="s">
        <v>86</v>
      </c>
      <c r="EH5" s="70" t="s">
        <v>87</v>
      </c>
      <c r="EI5" s="70" t="s">
        <v>88</v>
      </c>
      <c r="EJ5" s="70" t="s">
        <v>89</v>
      </c>
      <c r="EK5" s="70" t="s">
        <v>90</v>
      </c>
      <c r="EL5" s="70" t="s">
        <v>91</v>
      </c>
      <c r="EM5" s="70" t="s">
        <v>92</v>
      </c>
      <c r="EN5" s="70" t="s">
        <v>93</v>
      </c>
      <c r="EO5" s="70" t="s">
        <v>94</v>
      </c>
    </row>
    <row r="6" spans="1:148" s="59" customFormat="1">
      <c r="A6" s="60" t="s">
        <v>95</v>
      </c>
      <c r="B6" s="65">
        <f t="shared" ref="B6:X6" si="1">B7</f>
        <v>2018</v>
      </c>
      <c r="C6" s="65">
        <f t="shared" si="1"/>
        <v>222101</v>
      </c>
      <c r="D6" s="65">
        <f t="shared" si="1"/>
        <v>46</v>
      </c>
      <c r="E6" s="65">
        <f t="shared" si="1"/>
        <v>17</v>
      </c>
      <c r="F6" s="65">
        <f t="shared" si="1"/>
        <v>1</v>
      </c>
      <c r="G6" s="65">
        <f t="shared" si="1"/>
        <v>0</v>
      </c>
      <c r="H6" s="65" t="str">
        <f t="shared" si="1"/>
        <v>静岡県　富士市</v>
      </c>
      <c r="I6" s="65" t="str">
        <f t="shared" si="1"/>
        <v>法適用</v>
      </c>
      <c r="J6" s="65" t="str">
        <f t="shared" si="1"/>
        <v>下水道事業</v>
      </c>
      <c r="K6" s="65" t="str">
        <f t="shared" si="1"/>
        <v>公共下水道</v>
      </c>
      <c r="L6" s="65" t="str">
        <f t="shared" si="1"/>
        <v>Ad</v>
      </c>
      <c r="M6" s="65" t="str">
        <f t="shared" si="1"/>
        <v>非設置</v>
      </c>
      <c r="N6" s="73" t="str">
        <f t="shared" si="1"/>
        <v>-</v>
      </c>
      <c r="O6" s="73">
        <f t="shared" si="1"/>
        <v>62.31</v>
      </c>
      <c r="P6" s="73">
        <f t="shared" si="1"/>
        <v>76.56</v>
      </c>
      <c r="Q6" s="73">
        <f t="shared" si="1"/>
        <v>79.78</v>
      </c>
      <c r="R6" s="73">
        <f t="shared" si="1"/>
        <v>2592</v>
      </c>
      <c r="S6" s="73">
        <f t="shared" si="1"/>
        <v>254110</v>
      </c>
      <c r="T6" s="73">
        <f t="shared" si="1"/>
        <v>244.95</v>
      </c>
      <c r="U6" s="73">
        <f t="shared" si="1"/>
        <v>1037.4000000000001</v>
      </c>
      <c r="V6" s="73">
        <f t="shared" si="1"/>
        <v>194003</v>
      </c>
      <c r="W6" s="73">
        <f t="shared" si="1"/>
        <v>42.29</v>
      </c>
      <c r="X6" s="73">
        <f t="shared" si="1"/>
        <v>4587.4399999999996</v>
      </c>
      <c r="Y6" s="81">
        <f t="shared" ref="Y6:AH6" si="2">IF(Y7="",NA(),Y7)</f>
        <v>124.89</v>
      </c>
      <c r="Z6" s="81">
        <f t="shared" si="2"/>
        <v>125.17</v>
      </c>
      <c r="AA6" s="81">
        <f t="shared" si="2"/>
        <v>125.77</v>
      </c>
      <c r="AB6" s="81">
        <f t="shared" si="2"/>
        <v>120.82</v>
      </c>
      <c r="AC6" s="81">
        <f t="shared" si="2"/>
        <v>122.97</v>
      </c>
      <c r="AD6" s="81">
        <f t="shared" si="2"/>
        <v>108.53</v>
      </c>
      <c r="AE6" s="81">
        <f t="shared" si="2"/>
        <v>108.52</v>
      </c>
      <c r="AF6" s="81">
        <f t="shared" si="2"/>
        <v>109.12</v>
      </c>
      <c r="AG6" s="81">
        <f t="shared" si="2"/>
        <v>110.22</v>
      </c>
      <c r="AH6" s="81">
        <f t="shared" si="2"/>
        <v>110.01</v>
      </c>
      <c r="AI6" s="73" t="str">
        <f>IF(AI7="","",IF(AI7="-","【-】","【"&amp;SUBSTITUTE(TEXT(AI7,"#,##0.00"),"-","△")&amp;"】"))</f>
        <v>【108.69】</v>
      </c>
      <c r="AJ6" s="73">
        <f t="shared" ref="AJ6:AS6" si="3">IF(AJ7="",NA(),AJ7)</f>
        <v>0</v>
      </c>
      <c r="AK6" s="73">
        <f t="shared" si="3"/>
        <v>0</v>
      </c>
      <c r="AL6" s="73">
        <f t="shared" si="3"/>
        <v>0</v>
      </c>
      <c r="AM6" s="73">
        <f t="shared" si="3"/>
        <v>0</v>
      </c>
      <c r="AN6" s="73">
        <f t="shared" si="3"/>
        <v>0</v>
      </c>
      <c r="AO6" s="81">
        <f t="shared" si="3"/>
        <v>4.72</v>
      </c>
      <c r="AP6" s="81">
        <f t="shared" si="3"/>
        <v>4.87</v>
      </c>
      <c r="AQ6" s="81">
        <f t="shared" si="3"/>
        <v>3.8</v>
      </c>
      <c r="AR6" s="81">
        <f t="shared" si="3"/>
        <v>3.21</v>
      </c>
      <c r="AS6" s="81">
        <f t="shared" si="3"/>
        <v>2.36</v>
      </c>
      <c r="AT6" s="73" t="str">
        <f>IF(AT7="","",IF(AT7="-","【-】","【"&amp;SUBSTITUTE(TEXT(AT7,"#,##0.00"),"-","△")&amp;"】"))</f>
        <v>【3.28】</v>
      </c>
      <c r="AU6" s="81">
        <f t="shared" ref="AU6:BD6" si="4">IF(AU7="",NA(),AU7)</f>
        <v>45.56</v>
      </c>
      <c r="AV6" s="81">
        <f t="shared" si="4"/>
        <v>47.31</v>
      </c>
      <c r="AW6" s="81">
        <f t="shared" si="4"/>
        <v>55.98</v>
      </c>
      <c r="AX6" s="81">
        <f t="shared" si="4"/>
        <v>62.82</v>
      </c>
      <c r="AY6" s="81">
        <f t="shared" si="4"/>
        <v>62.51</v>
      </c>
      <c r="AZ6" s="81">
        <f t="shared" si="4"/>
        <v>45.99</v>
      </c>
      <c r="BA6" s="81">
        <f t="shared" si="4"/>
        <v>47.32</v>
      </c>
      <c r="BB6" s="81">
        <f t="shared" si="4"/>
        <v>49.96</v>
      </c>
      <c r="BC6" s="81">
        <f t="shared" si="4"/>
        <v>58.04</v>
      </c>
      <c r="BD6" s="81">
        <f t="shared" si="4"/>
        <v>62.12</v>
      </c>
      <c r="BE6" s="73" t="str">
        <f>IF(BE7="","",IF(BE7="-","【-】","【"&amp;SUBSTITUTE(TEXT(BE7,"#,##0.00"),"-","△")&amp;"】"))</f>
        <v>【69.49】</v>
      </c>
      <c r="BF6" s="81">
        <f t="shared" ref="BF6:BO6" si="5">IF(BF7="",NA(),BF7)</f>
        <v>1310.98</v>
      </c>
      <c r="BG6" s="81">
        <f t="shared" si="5"/>
        <v>1219.05</v>
      </c>
      <c r="BH6" s="81">
        <f t="shared" si="5"/>
        <v>1155.3900000000001</v>
      </c>
      <c r="BI6" s="81">
        <f t="shared" si="5"/>
        <v>1113.95</v>
      </c>
      <c r="BJ6" s="81">
        <f t="shared" si="5"/>
        <v>1047.77</v>
      </c>
      <c r="BK6" s="81">
        <f t="shared" si="5"/>
        <v>963.16</v>
      </c>
      <c r="BL6" s="81">
        <f t="shared" si="5"/>
        <v>1017.47</v>
      </c>
      <c r="BM6" s="81">
        <f t="shared" si="5"/>
        <v>970.35</v>
      </c>
      <c r="BN6" s="81">
        <f t="shared" si="5"/>
        <v>917.29</v>
      </c>
      <c r="BO6" s="81">
        <f t="shared" si="5"/>
        <v>875.53</v>
      </c>
      <c r="BP6" s="73" t="str">
        <f>IF(BP7="","",IF(BP7="-","【-】","【"&amp;SUBSTITUTE(TEXT(BP7,"#,##0.00"),"-","△")&amp;"】"))</f>
        <v>【682.78】</v>
      </c>
      <c r="BQ6" s="81">
        <f t="shared" ref="BQ6:BZ6" si="6">IF(BQ7="",NA(),BQ7)</f>
        <v>115.2</v>
      </c>
      <c r="BR6" s="81">
        <f t="shared" si="6"/>
        <v>99.73</v>
      </c>
      <c r="BS6" s="81">
        <f t="shared" si="6"/>
        <v>91.33</v>
      </c>
      <c r="BT6" s="81">
        <f t="shared" si="6"/>
        <v>91.01</v>
      </c>
      <c r="BU6" s="81">
        <f t="shared" si="6"/>
        <v>91.28</v>
      </c>
      <c r="BV6" s="81">
        <f t="shared" si="6"/>
        <v>94.82</v>
      </c>
      <c r="BW6" s="81">
        <f t="shared" si="6"/>
        <v>96.37</v>
      </c>
      <c r="BX6" s="81">
        <f t="shared" si="6"/>
        <v>99.26</v>
      </c>
      <c r="BY6" s="81">
        <f t="shared" si="6"/>
        <v>99.67</v>
      </c>
      <c r="BZ6" s="81">
        <f t="shared" si="6"/>
        <v>99.83</v>
      </c>
      <c r="CA6" s="73" t="str">
        <f>IF(CA7="","",IF(CA7="-","【-】","【"&amp;SUBSTITUTE(TEXT(CA7,"#,##0.00"),"-","△")&amp;"】"))</f>
        <v>【100.91】</v>
      </c>
      <c r="CB6" s="81">
        <f t="shared" ref="CB6:CK6" si="7">IF(CB7="",NA(),CB7)</f>
        <v>115.71</v>
      </c>
      <c r="CC6" s="81">
        <f t="shared" si="7"/>
        <v>137.13</v>
      </c>
      <c r="CD6" s="81">
        <f t="shared" si="7"/>
        <v>150.09</v>
      </c>
      <c r="CE6" s="81">
        <f t="shared" si="7"/>
        <v>150.86000000000001</v>
      </c>
      <c r="CF6" s="81">
        <f t="shared" si="7"/>
        <v>150.94999999999999</v>
      </c>
      <c r="CG6" s="81">
        <f t="shared" si="7"/>
        <v>162.88</v>
      </c>
      <c r="CH6" s="81">
        <f t="shared" si="7"/>
        <v>162.65</v>
      </c>
      <c r="CI6" s="81">
        <f t="shared" si="7"/>
        <v>159.53</v>
      </c>
      <c r="CJ6" s="81">
        <f t="shared" si="7"/>
        <v>159.6</v>
      </c>
      <c r="CK6" s="81">
        <f t="shared" si="7"/>
        <v>158.94</v>
      </c>
      <c r="CL6" s="73" t="str">
        <f>IF(CL7="","",IF(CL7="-","【-】","【"&amp;SUBSTITUTE(TEXT(CL7,"#,##0.00"),"-","△")&amp;"】"))</f>
        <v>【136.86】</v>
      </c>
      <c r="CM6" s="81">
        <f t="shared" ref="CM6:CV6" si="8">IF(CM7="",NA(),CM7)</f>
        <v>69.010000000000005</v>
      </c>
      <c r="CN6" s="81">
        <f t="shared" si="8"/>
        <v>70.510000000000005</v>
      </c>
      <c r="CO6" s="81">
        <f t="shared" si="8"/>
        <v>70.069999999999993</v>
      </c>
      <c r="CP6" s="81">
        <f t="shared" si="8"/>
        <v>62.34</v>
      </c>
      <c r="CQ6" s="81">
        <f t="shared" si="8"/>
        <v>63.19</v>
      </c>
      <c r="CR6" s="81">
        <f t="shared" si="8"/>
        <v>67.95</v>
      </c>
      <c r="CS6" s="81">
        <f t="shared" si="8"/>
        <v>66.63</v>
      </c>
      <c r="CT6" s="81">
        <f t="shared" si="8"/>
        <v>67.040000000000006</v>
      </c>
      <c r="CU6" s="81">
        <f t="shared" si="8"/>
        <v>66.34</v>
      </c>
      <c r="CV6" s="81">
        <f t="shared" si="8"/>
        <v>67.069999999999993</v>
      </c>
      <c r="CW6" s="73" t="str">
        <f>IF(CW7="","",IF(CW7="-","【-】","【"&amp;SUBSTITUTE(TEXT(CW7,"#,##0.00"),"-","△")&amp;"】"))</f>
        <v>【58.98】</v>
      </c>
      <c r="CX6" s="81">
        <f t="shared" ref="CX6:DG6" si="9">IF(CX7="",NA(),CX7)</f>
        <v>91.28</v>
      </c>
      <c r="CY6" s="81">
        <f t="shared" si="9"/>
        <v>91.33</v>
      </c>
      <c r="CZ6" s="81">
        <f t="shared" si="9"/>
        <v>91.33</v>
      </c>
      <c r="DA6" s="81">
        <f t="shared" si="9"/>
        <v>91.31</v>
      </c>
      <c r="DB6" s="81">
        <f t="shared" si="9"/>
        <v>91.39</v>
      </c>
      <c r="DC6" s="81">
        <f t="shared" si="9"/>
        <v>93.12</v>
      </c>
      <c r="DD6" s="81">
        <f t="shared" si="9"/>
        <v>93.38</v>
      </c>
      <c r="DE6" s="81">
        <f t="shared" si="9"/>
        <v>93.5</v>
      </c>
      <c r="DF6" s="81">
        <f t="shared" si="9"/>
        <v>93.86</v>
      </c>
      <c r="DG6" s="81">
        <f t="shared" si="9"/>
        <v>93.96</v>
      </c>
      <c r="DH6" s="73" t="str">
        <f>IF(DH7="","",IF(DH7="-","【-】","【"&amp;SUBSTITUTE(TEXT(DH7,"#,##0.00"),"-","△")&amp;"】"))</f>
        <v>【95.20】</v>
      </c>
      <c r="DI6" s="81">
        <f t="shared" ref="DI6:DR6" si="10">IF(DI7="",NA(),DI7)</f>
        <v>9.61</v>
      </c>
      <c r="DJ6" s="81">
        <f t="shared" si="10"/>
        <v>12.36</v>
      </c>
      <c r="DK6" s="81">
        <f t="shared" si="10"/>
        <v>15.09</v>
      </c>
      <c r="DL6" s="81">
        <f t="shared" si="10"/>
        <v>17.38</v>
      </c>
      <c r="DM6" s="81">
        <f t="shared" si="10"/>
        <v>19.940000000000001</v>
      </c>
      <c r="DN6" s="81">
        <f t="shared" si="10"/>
        <v>28.35</v>
      </c>
      <c r="DO6" s="81">
        <f t="shared" si="10"/>
        <v>27.96</v>
      </c>
      <c r="DP6" s="81">
        <f t="shared" si="10"/>
        <v>28.81</v>
      </c>
      <c r="DQ6" s="81">
        <f t="shared" si="10"/>
        <v>31.19</v>
      </c>
      <c r="DR6" s="81">
        <f t="shared" si="10"/>
        <v>33.090000000000003</v>
      </c>
      <c r="DS6" s="73" t="str">
        <f>IF(DS7="","",IF(DS7="-","【-】","【"&amp;SUBSTITUTE(TEXT(DS7,"#,##0.00"),"-","△")&amp;"】"))</f>
        <v>【38.60】</v>
      </c>
      <c r="DT6" s="73">
        <f t="shared" ref="DT6:EC6" si="11">IF(DT7="",NA(),DT7)</f>
        <v>0</v>
      </c>
      <c r="DU6" s="73">
        <f t="shared" si="11"/>
        <v>0</v>
      </c>
      <c r="DV6" s="81">
        <f t="shared" si="11"/>
        <v>1.07</v>
      </c>
      <c r="DW6" s="81">
        <f t="shared" si="11"/>
        <v>6.e-002</v>
      </c>
      <c r="DX6" s="81">
        <f t="shared" si="11"/>
        <v>0.59</v>
      </c>
      <c r="DY6" s="81">
        <f t="shared" si="11"/>
        <v>3.05</v>
      </c>
      <c r="DZ6" s="81">
        <f t="shared" si="11"/>
        <v>3.4</v>
      </c>
      <c r="EA6" s="81">
        <f t="shared" si="11"/>
        <v>3.84</v>
      </c>
      <c r="EB6" s="81">
        <f t="shared" si="11"/>
        <v>4.3099999999999996</v>
      </c>
      <c r="EC6" s="81">
        <f t="shared" si="11"/>
        <v>5.04</v>
      </c>
      <c r="ED6" s="73" t="str">
        <f>IF(ED7="","",IF(ED7="-","【-】","【"&amp;SUBSTITUTE(TEXT(ED7,"#,##0.00"),"-","△")&amp;"】"))</f>
        <v>【5.64】</v>
      </c>
      <c r="EE6" s="81">
        <f t="shared" ref="EE6:EN6" si="12">IF(EE7="",NA(),EE7)</f>
        <v>0.17</v>
      </c>
      <c r="EF6" s="81">
        <f t="shared" si="12"/>
        <v>0.15</v>
      </c>
      <c r="EG6" s="81">
        <f t="shared" si="12"/>
        <v>0.22</v>
      </c>
      <c r="EH6" s="81">
        <f t="shared" si="12"/>
        <v>0.19</v>
      </c>
      <c r="EI6" s="81">
        <f t="shared" si="12"/>
        <v>0.17</v>
      </c>
      <c r="EJ6" s="81">
        <f t="shared" si="12"/>
        <v>8.e-002</v>
      </c>
      <c r="EK6" s="81">
        <f t="shared" si="12"/>
        <v>0.22</v>
      </c>
      <c r="EL6" s="81">
        <f t="shared" si="12"/>
        <v>0.28000000000000003</v>
      </c>
      <c r="EM6" s="81">
        <f t="shared" si="12"/>
        <v>0.21</v>
      </c>
      <c r="EN6" s="81">
        <f t="shared" si="12"/>
        <v>0.25</v>
      </c>
      <c r="EO6" s="73" t="str">
        <f>IF(EO7="","",IF(EO7="-","【-】","【"&amp;SUBSTITUTE(TEXT(EO7,"#,##0.00"),"-","△")&amp;"】"))</f>
        <v>【0.23】</v>
      </c>
    </row>
    <row r="7" spans="1:148" s="59" customFormat="1">
      <c r="A7" s="60"/>
      <c r="B7" s="66">
        <v>2018</v>
      </c>
      <c r="C7" s="66">
        <v>222101</v>
      </c>
      <c r="D7" s="66">
        <v>46</v>
      </c>
      <c r="E7" s="66">
        <v>17</v>
      </c>
      <c r="F7" s="66">
        <v>1</v>
      </c>
      <c r="G7" s="66">
        <v>0</v>
      </c>
      <c r="H7" s="66" t="s">
        <v>96</v>
      </c>
      <c r="I7" s="66" t="s">
        <v>97</v>
      </c>
      <c r="J7" s="66" t="s">
        <v>98</v>
      </c>
      <c r="K7" s="66" t="s">
        <v>99</v>
      </c>
      <c r="L7" s="66" t="s">
        <v>100</v>
      </c>
      <c r="M7" s="66" t="s">
        <v>101</v>
      </c>
      <c r="N7" s="74" t="s">
        <v>102</v>
      </c>
      <c r="O7" s="74">
        <v>62.31</v>
      </c>
      <c r="P7" s="74">
        <v>76.56</v>
      </c>
      <c r="Q7" s="74">
        <v>79.78</v>
      </c>
      <c r="R7" s="74">
        <v>2592</v>
      </c>
      <c r="S7" s="74">
        <v>254110</v>
      </c>
      <c r="T7" s="74">
        <v>244.95</v>
      </c>
      <c r="U7" s="74">
        <v>1037.4000000000001</v>
      </c>
      <c r="V7" s="74">
        <v>194003</v>
      </c>
      <c r="W7" s="74">
        <v>42.29</v>
      </c>
      <c r="X7" s="74">
        <v>4587.4399999999996</v>
      </c>
      <c r="Y7" s="74">
        <v>124.89</v>
      </c>
      <c r="Z7" s="74">
        <v>125.17</v>
      </c>
      <c r="AA7" s="74">
        <v>125.77</v>
      </c>
      <c r="AB7" s="74">
        <v>120.82</v>
      </c>
      <c r="AC7" s="74">
        <v>122.97</v>
      </c>
      <c r="AD7" s="74">
        <v>108.53</v>
      </c>
      <c r="AE7" s="74">
        <v>108.52</v>
      </c>
      <c r="AF7" s="74">
        <v>109.12</v>
      </c>
      <c r="AG7" s="74">
        <v>110.22</v>
      </c>
      <c r="AH7" s="74">
        <v>110.01</v>
      </c>
      <c r="AI7" s="74">
        <v>108.69</v>
      </c>
      <c r="AJ7" s="74">
        <v>0</v>
      </c>
      <c r="AK7" s="74">
        <v>0</v>
      </c>
      <c r="AL7" s="74">
        <v>0</v>
      </c>
      <c r="AM7" s="74">
        <v>0</v>
      </c>
      <c r="AN7" s="74">
        <v>0</v>
      </c>
      <c r="AO7" s="74">
        <v>4.72</v>
      </c>
      <c r="AP7" s="74">
        <v>4.87</v>
      </c>
      <c r="AQ7" s="74">
        <v>3.8</v>
      </c>
      <c r="AR7" s="74">
        <v>3.21</v>
      </c>
      <c r="AS7" s="74">
        <v>2.36</v>
      </c>
      <c r="AT7" s="74">
        <v>3.28</v>
      </c>
      <c r="AU7" s="74">
        <v>45.56</v>
      </c>
      <c r="AV7" s="74">
        <v>47.31</v>
      </c>
      <c r="AW7" s="74">
        <v>55.98</v>
      </c>
      <c r="AX7" s="74">
        <v>62.82</v>
      </c>
      <c r="AY7" s="74">
        <v>62.51</v>
      </c>
      <c r="AZ7" s="74">
        <v>45.99</v>
      </c>
      <c r="BA7" s="74">
        <v>47.32</v>
      </c>
      <c r="BB7" s="74">
        <v>49.96</v>
      </c>
      <c r="BC7" s="74">
        <v>58.04</v>
      </c>
      <c r="BD7" s="74">
        <v>62.12</v>
      </c>
      <c r="BE7" s="74">
        <v>69.489999999999995</v>
      </c>
      <c r="BF7" s="74">
        <v>1310.98</v>
      </c>
      <c r="BG7" s="74">
        <v>1219.05</v>
      </c>
      <c r="BH7" s="74">
        <v>1155.3900000000001</v>
      </c>
      <c r="BI7" s="74">
        <v>1113.95</v>
      </c>
      <c r="BJ7" s="74">
        <v>1047.77</v>
      </c>
      <c r="BK7" s="74">
        <v>963.16</v>
      </c>
      <c r="BL7" s="74">
        <v>1017.47</v>
      </c>
      <c r="BM7" s="74">
        <v>970.35</v>
      </c>
      <c r="BN7" s="74">
        <v>917.29</v>
      </c>
      <c r="BO7" s="74">
        <v>875.53</v>
      </c>
      <c r="BP7" s="74">
        <v>682.78</v>
      </c>
      <c r="BQ7" s="74">
        <v>115.2</v>
      </c>
      <c r="BR7" s="74">
        <v>99.73</v>
      </c>
      <c r="BS7" s="74">
        <v>91.33</v>
      </c>
      <c r="BT7" s="74">
        <v>91.01</v>
      </c>
      <c r="BU7" s="74">
        <v>91.28</v>
      </c>
      <c r="BV7" s="74">
        <v>94.82</v>
      </c>
      <c r="BW7" s="74">
        <v>96.37</v>
      </c>
      <c r="BX7" s="74">
        <v>99.26</v>
      </c>
      <c r="BY7" s="74">
        <v>99.67</v>
      </c>
      <c r="BZ7" s="74">
        <v>99.83</v>
      </c>
      <c r="CA7" s="74">
        <v>100.91</v>
      </c>
      <c r="CB7" s="74">
        <v>115.71</v>
      </c>
      <c r="CC7" s="74">
        <v>137.13</v>
      </c>
      <c r="CD7" s="74">
        <v>150.09</v>
      </c>
      <c r="CE7" s="74">
        <v>150.86000000000001</v>
      </c>
      <c r="CF7" s="74">
        <v>150.94999999999999</v>
      </c>
      <c r="CG7" s="74">
        <v>162.88</v>
      </c>
      <c r="CH7" s="74">
        <v>162.65</v>
      </c>
      <c r="CI7" s="74">
        <v>159.53</v>
      </c>
      <c r="CJ7" s="74">
        <v>159.6</v>
      </c>
      <c r="CK7" s="74">
        <v>158.94</v>
      </c>
      <c r="CL7" s="74">
        <v>136.86000000000001</v>
      </c>
      <c r="CM7" s="74">
        <v>69.010000000000005</v>
      </c>
      <c r="CN7" s="74">
        <v>70.510000000000005</v>
      </c>
      <c r="CO7" s="74">
        <v>70.069999999999993</v>
      </c>
      <c r="CP7" s="74">
        <v>62.34</v>
      </c>
      <c r="CQ7" s="74">
        <v>63.19</v>
      </c>
      <c r="CR7" s="74">
        <v>67.95</v>
      </c>
      <c r="CS7" s="74">
        <v>66.63</v>
      </c>
      <c r="CT7" s="74">
        <v>67.040000000000006</v>
      </c>
      <c r="CU7" s="74">
        <v>66.34</v>
      </c>
      <c r="CV7" s="74">
        <v>67.069999999999993</v>
      </c>
      <c r="CW7" s="74">
        <v>58.98</v>
      </c>
      <c r="CX7" s="74">
        <v>91.28</v>
      </c>
      <c r="CY7" s="74">
        <v>91.33</v>
      </c>
      <c r="CZ7" s="74">
        <v>91.33</v>
      </c>
      <c r="DA7" s="74">
        <v>91.31</v>
      </c>
      <c r="DB7" s="74">
        <v>91.39</v>
      </c>
      <c r="DC7" s="74">
        <v>93.12</v>
      </c>
      <c r="DD7" s="74">
        <v>93.38</v>
      </c>
      <c r="DE7" s="74">
        <v>93.5</v>
      </c>
      <c r="DF7" s="74">
        <v>93.86</v>
      </c>
      <c r="DG7" s="74">
        <v>93.96</v>
      </c>
      <c r="DH7" s="74">
        <v>95.2</v>
      </c>
      <c r="DI7" s="74">
        <v>9.61</v>
      </c>
      <c r="DJ7" s="74">
        <v>12.36</v>
      </c>
      <c r="DK7" s="74">
        <v>15.09</v>
      </c>
      <c r="DL7" s="74">
        <v>17.38</v>
      </c>
      <c r="DM7" s="74">
        <v>19.940000000000001</v>
      </c>
      <c r="DN7" s="74">
        <v>28.35</v>
      </c>
      <c r="DO7" s="74">
        <v>27.96</v>
      </c>
      <c r="DP7" s="74">
        <v>28.81</v>
      </c>
      <c r="DQ7" s="74">
        <v>31.19</v>
      </c>
      <c r="DR7" s="74">
        <v>33.090000000000003</v>
      </c>
      <c r="DS7" s="74">
        <v>38.6</v>
      </c>
      <c r="DT7" s="74">
        <v>0</v>
      </c>
      <c r="DU7" s="74">
        <v>0</v>
      </c>
      <c r="DV7" s="74">
        <v>1.07</v>
      </c>
      <c r="DW7" s="74">
        <v>6.e-002</v>
      </c>
      <c r="DX7" s="74">
        <v>0.59</v>
      </c>
      <c r="DY7" s="74">
        <v>3.05</v>
      </c>
      <c r="DZ7" s="74">
        <v>3.4</v>
      </c>
      <c r="EA7" s="74">
        <v>3.84</v>
      </c>
      <c r="EB7" s="74">
        <v>4.3099999999999996</v>
      </c>
      <c r="EC7" s="74">
        <v>5.04</v>
      </c>
      <c r="ED7" s="74">
        <v>5.64</v>
      </c>
      <c r="EE7" s="74">
        <v>0.17</v>
      </c>
      <c r="EF7" s="74">
        <v>0.15</v>
      </c>
      <c r="EG7" s="74">
        <v>0.22</v>
      </c>
      <c r="EH7" s="74">
        <v>0.19</v>
      </c>
      <c r="EI7" s="74">
        <v>0.17</v>
      </c>
      <c r="EJ7" s="74">
        <v>8.e-002</v>
      </c>
      <c r="EK7" s="74">
        <v>0.22</v>
      </c>
      <c r="EL7" s="74">
        <v>0.28000000000000003</v>
      </c>
      <c r="EM7" s="74">
        <v>0.21</v>
      </c>
      <c r="EN7" s="74">
        <v>0.25</v>
      </c>
      <c r="EO7" s="74">
        <v>0.23</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60</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2020-01-28T01:14:33Z</cp:lastPrinted>
  <dcterms:created xsi:type="dcterms:W3CDTF">2019-12-05T04:44:40Z</dcterms:created>
  <dcterms:modified xsi:type="dcterms:W3CDTF">2020-02-03T02:04:58Z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2020-02-03T02:04:58Z</vt:filetime>
  </property>
</Properties>
</file>