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nZckS545XLLf/ZhzzBczm2pgOyJ4JPgkYTqOCbSgr3vnzN7ckaoIFJgdORWe6zjg/kOmZ4oNKSXTIKuJXxfsmA==" workbookSaltValue="mz0pRZ1rxBahdT0Pd9IUh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51" i="4"/>
  <c r="CS30" i="4"/>
  <c r="MA51" i="4"/>
  <c r="IT76" i="4"/>
  <c r="HJ30" i="4"/>
  <c r="C11" i="5"/>
  <c r="D11" i="5"/>
  <c r="E11" i="5"/>
  <c r="B11" i="5"/>
  <c r="BK76" i="4" l="1"/>
  <c r="LH51" i="4"/>
  <c r="LH30" i="4"/>
  <c r="BZ51" i="4"/>
  <c r="BZ30" i="4"/>
  <c r="LT76" i="4"/>
  <c r="GQ51" i="4"/>
  <c r="GQ30" i="4"/>
  <c r="IE76" i="4"/>
  <c r="BG30" i="4"/>
  <c r="KO30" i="4"/>
  <c r="AV76" i="4"/>
  <c r="KO51" i="4"/>
  <c r="LE76" i="4"/>
  <c r="HP76" i="4"/>
  <c r="BG51" i="4"/>
  <c r="FX51" i="4"/>
  <c r="FX30" i="4"/>
  <c r="FE51" i="4"/>
  <c r="HA76" i="4"/>
  <c r="AN51" i="4"/>
  <c r="FE30" i="4"/>
  <c r="AN30" i="4"/>
  <c r="JV51" i="4"/>
  <c r="JV30" i="4"/>
  <c r="KP76" i="4"/>
  <c r="AG76" i="4"/>
  <c r="KA76" i="4"/>
  <c r="EL51" i="4"/>
  <c r="JC30" i="4"/>
  <c r="R76" i="4"/>
  <c r="JC51" i="4"/>
  <c r="GL76" i="4"/>
  <c r="U51" i="4"/>
  <c r="EL30" i="4"/>
  <c r="U30" i="4"/>
</calcChain>
</file>

<file path=xl/sharedStrings.xml><?xml version="1.0" encoding="utf-8"?>
<sst xmlns="http://schemas.openxmlformats.org/spreadsheetml/2006/main" count="292" uniqueCount="137">
  <si>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</si>
  <si>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</si>
  <si>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</si>
  <si>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</si>
  <si>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</si>
  <si>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</si>
  <si>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</si>
  <si>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</si>
  <si>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</si>
  <si>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</si>
  <si>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</si>
  <si>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</si>
  <si>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</si>
  <si>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</si>
  <si>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</si>
  <si>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</si>
  <si>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</si>
  <si>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</si>
  <si>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</si>
  <si>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</si>
  <si>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</si>
  <si>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</si>
  <si>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</si>
  <si>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</si>
  <si>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</si>
  <si>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</si>
  <si>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</si>
  <si>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</si>
  <si>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</si>
  <si>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</si>
  <si>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</si>
  <si>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</si>
  <si>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</si>
  <si>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</si>
  <si>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</si>
  <si>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</si>
  <si>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</si>
  <si>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</si>
  <si>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</si>
  <si>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</si>
  <si>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</si>
  <si>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</si>
  <si>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</si>
  <si>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</si>
  <si>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</si>
  <si>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</si>
  <si>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</si>
  <si>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</si>
  <si>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</si>
  <si>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</si>
  <si>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</si>
  <si>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</si>
  <si>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</si>
  <si>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</si>
  <si>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</si>
  <si>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</si>
  <si>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</si>
  <si>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</si>
  <si>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</si>
  <si>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</si>
  <si>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</si>
  <si>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</si>
  <si>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</si>
  <si>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</si>
  <si>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</si>
  <si>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</si>
  <si>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</si>
  <si>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</si>
  <si>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</si>
  <si>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</si>
  <si>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</si>
  <si>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</si>
  <si>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</si>
  <si>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</si>
  <si>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</si>
  <si>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</si>
  <si>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</si>
  <si>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</si>
  <si>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</si>
  <si>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</si>
  <si>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</si>
  <si>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</si>
  <si>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</si>
  <si>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</si>
  <si>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</si>
  <si>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</si>
  <si>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</si>
  <si>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</si>
  <si>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</si>
  <si>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</si>
  <si>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</si>
  <si>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</si>
  <si>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</si>
  <si>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</si>
  <si>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</si>
  <si>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</si>
  <si>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</si>
  <si>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</si>
  <si>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</si>
  <si>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</si>
  <si>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</si>
  <si>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</si>
  <si>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</si>
  <si>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t>
    <phoneticPr fontId="5"/>
  </si>
  <si>
    <t>当該値(N-4)</t>
    <phoneticPr fontId="5"/>
  </si>
  <si>
    <t>当該値(N-1)</t>
    <phoneticPr fontId="5"/>
  </si>
  <si>
    <t>当該値(N-3)</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</si>
  <si>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</si>
  <si>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</si>
  <si>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</si>
  <si>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</si>
  <si>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</si>
  <si>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</si>
  <si>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</si>
  <si>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</si>
  <si>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熱海市</t>
  </si>
  <si>
    <t>和田浜駐車場</t>
  </si>
  <si>
    <t>法非適用</t>
  </si>
  <si>
    <t>駐車場整備事業</t>
  </si>
  <si>
    <t>-</t>
  </si>
  <si>
    <t>Ａ１Ｂ２</t>
  </si>
  <si>
    <t>非設置</t>
  </si>
  <si>
    <t>該当数値なし</t>
  </si>
  <si>
    <t>届出駐車場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</si>
  <si>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</si>
  <si>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</si>
  <si>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</si>
  <si>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</si>
  <si>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</si>
  <si>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</si>
  <si>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</si>
  <si>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</si>
  <si>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</si>
  <si>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が100%を下回っているが、本駐車場は隣接する都市公園の温水利用型健康増進施設の駐車場としての役割も担っており、当該利用用途の場合は駐車料金が免除となることから、収支比率が落ち込む原因となっている。また④売上高GDP比率、⑤EBITDAについて前年との比較で大きく数値が下がっているが、これは当該駐車場立体化整備事業にかかる平成33年度までの地方債元金及び利子の繰上償還をしたことによる一時的なものである。
　今後は、令和元年度からの指定管理者制度の導入により経費節減に努め、更新投資等に充てる財源を確保しつつ健全経営に努める。
</t>
    <rPh sb="2" eb="5">
      <t>シュウエキテキ</t>
    </rPh>
    <rPh sb="5" eb="7">
      <t>シュウシ</t>
    </rPh>
    <rPh sb="7" eb="9">
      <t>ヒリツ</t>
    </rPh>
    <rPh sb="15" eb="17">
      <t>シタマワ</t>
    </rPh>
    <rPh sb="23" eb="24">
      <t>ホン</t>
    </rPh>
    <rPh sb="24" eb="27">
      <t>チュウシャジョウ</t>
    </rPh>
    <rPh sb="28" eb="30">
      <t>リンセツ</t>
    </rPh>
    <rPh sb="32" eb="34">
      <t>トシ</t>
    </rPh>
    <rPh sb="34" eb="36">
      <t>コウエン</t>
    </rPh>
    <rPh sb="37" eb="38">
      <t>オン</t>
    </rPh>
    <rPh sb="38" eb="39">
      <t>スイ</t>
    </rPh>
    <rPh sb="39" eb="41">
      <t>リヨウ</t>
    </rPh>
    <rPh sb="41" eb="42">
      <t>ガタ</t>
    </rPh>
    <rPh sb="42" eb="44">
      <t>ケンコウ</t>
    </rPh>
    <rPh sb="44" eb="46">
      <t>ゾウシン</t>
    </rPh>
    <rPh sb="46" eb="48">
      <t>シセツ</t>
    </rPh>
    <rPh sb="49" eb="52">
      <t>チュウシャジョウ</t>
    </rPh>
    <rPh sb="56" eb="58">
      <t>ヤクワリ</t>
    </rPh>
    <rPh sb="59" eb="60">
      <t>ニナ</t>
    </rPh>
    <rPh sb="65" eb="67">
      <t>トウガイ</t>
    </rPh>
    <rPh sb="67" eb="69">
      <t>リヨウ</t>
    </rPh>
    <rPh sb="69" eb="71">
      <t>ヨウト</t>
    </rPh>
    <rPh sb="72" eb="74">
      <t>バアイ</t>
    </rPh>
    <rPh sb="75" eb="77">
      <t>チュウシャ</t>
    </rPh>
    <rPh sb="77" eb="79">
      <t>リョウキン</t>
    </rPh>
    <rPh sb="80" eb="82">
      <t>メンジョ</t>
    </rPh>
    <rPh sb="90" eb="92">
      <t>シュウシ</t>
    </rPh>
    <rPh sb="92" eb="94">
      <t>ヒリツ</t>
    </rPh>
    <rPh sb="95" eb="96">
      <t>オ</t>
    </rPh>
    <rPh sb="97" eb="98">
      <t>コ</t>
    </rPh>
    <rPh sb="99" eb="101">
      <t>ゲンイン</t>
    </rPh>
    <rPh sb="111" eb="113">
      <t>ウリアゲ</t>
    </rPh>
    <rPh sb="113" eb="114">
      <t>ダカ</t>
    </rPh>
    <rPh sb="117" eb="119">
      <t>ヒリツ</t>
    </rPh>
    <rPh sb="131" eb="133">
      <t>ゼンネン</t>
    </rPh>
    <rPh sb="135" eb="137">
      <t>ヒカク</t>
    </rPh>
    <rPh sb="138" eb="139">
      <t>オオ</t>
    </rPh>
    <rPh sb="141" eb="143">
      <t>スウチ</t>
    </rPh>
    <rPh sb="144" eb="145">
      <t>サ</t>
    </rPh>
    <rPh sb="155" eb="157">
      <t>トウガイ</t>
    </rPh>
    <rPh sb="157" eb="160">
      <t>チュウシャジョウ</t>
    </rPh>
    <rPh sb="160" eb="163">
      <t>リッタイカ</t>
    </rPh>
    <rPh sb="163" eb="165">
      <t>セイビ</t>
    </rPh>
    <rPh sb="165" eb="167">
      <t>ジギョウ</t>
    </rPh>
    <rPh sb="171" eb="173">
      <t>ヘイセイ</t>
    </rPh>
    <rPh sb="175" eb="177">
      <t>ネンド</t>
    </rPh>
    <rPh sb="180" eb="183">
      <t>チホウサイ</t>
    </rPh>
    <rPh sb="183" eb="185">
      <t>ガンキン</t>
    </rPh>
    <rPh sb="185" eb="186">
      <t>オヨ</t>
    </rPh>
    <rPh sb="187" eb="189">
      <t>リシ</t>
    </rPh>
    <rPh sb="190" eb="192">
      <t>クリアゲ</t>
    </rPh>
    <rPh sb="192" eb="194">
      <t>ショウカン</t>
    </rPh>
    <rPh sb="202" eb="205">
      <t>イチジテキ</t>
    </rPh>
    <phoneticPr fontId="5"/>
  </si>
  <si>
    <t>　設置から19年が経過しており、設備などに老朽化が見られることから計画的に修繕等の設備投資を行なっていく。
　⑩企業債残高対料金収入比率が0.0%となっているのは、地方債元金及び利子を繰上償還したためである。
　⑧設備投資見込額については、建設後の経過年数や現段階における修繕の度合い、利用頻度等を踏まえて見込額を算出したが、今後は予防保全についても考慮しつつ見込額を見直ししていく。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t>
    </rPh>
    <rPh sb="56" eb="58">
      <t>キギョウ</t>
    </rPh>
    <rPh sb="58" eb="59">
      <t>サイ</t>
    </rPh>
    <rPh sb="59" eb="61">
      <t>ザンダカ</t>
    </rPh>
    <rPh sb="61" eb="62">
      <t>タイ</t>
    </rPh>
    <rPh sb="62" eb="64">
      <t>リョウキン</t>
    </rPh>
    <rPh sb="64" eb="66">
      <t>シュウニュウ</t>
    </rPh>
    <rPh sb="66" eb="68">
      <t>ヒリツ</t>
    </rPh>
    <rPh sb="82" eb="85">
      <t>チホウサイ</t>
    </rPh>
    <rPh sb="85" eb="87">
      <t>ガンキン</t>
    </rPh>
    <rPh sb="87" eb="88">
      <t>オヨ</t>
    </rPh>
    <rPh sb="89" eb="91">
      <t>リシ</t>
    </rPh>
    <rPh sb="92" eb="94">
      <t>クリアゲ</t>
    </rPh>
    <rPh sb="94" eb="96">
      <t>ショウカン</t>
    </rPh>
    <rPh sb="107" eb="109">
      <t>セツビ</t>
    </rPh>
    <rPh sb="109" eb="111">
      <t>トウシ</t>
    </rPh>
    <rPh sb="111" eb="113">
      <t>ミコ</t>
    </rPh>
    <rPh sb="113" eb="114">
      <t>ガク</t>
    </rPh>
    <rPh sb="120" eb="122">
      <t>ケンセツ</t>
    </rPh>
    <rPh sb="122" eb="123">
      <t>ゴ</t>
    </rPh>
    <rPh sb="124" eb="126">
      <t>ケイカ</t>
    </rPh>
    <rPh sb="126" eb="128">
      <t>ネンスウ</t>
    </rPh>
    <rPh sb="129" eb="132">
      <t>ゲンダンカイ</t>
    </rPh>
    <rPh sb="136" eb="138">
      <t>シュウゼン</t>
    </rPh>
    <rPh sb="139" eb="141">
      <t>ドア</t>
    </rPh>
    <rPh sb="143" eb="145">
      <t>リヨウ</t>
    </rPh>
    <rPh sb="145" eb="147">
      <t>ヒンド</t>
    </rPh>
    <rPh sb="147" eb="148">
      <t>トウ</t>
    </rPh>
    <rPh sb="149" eb="150">
      <t>フ</t>
    </rPh>
    <rPh sb="153" eb="155">
      <t>ミコミ</t>
    </rPh>
    <rPh sb="155" eb="156">
      <t>ガク</t>
    </rPh>
    <rPh sb="157" eb="159">
      <t>サンシュツ</t>
    </rPh>
    <rPh sb="163" eb="165">
      <t>コンゴ</t>
    </rPh>
    <rPh sb="166" eb="168">
      <t>ヨボウ</t>
    </rPh>
    <rPh sb="168" eb="170">
      <t>ホゼン</t>
    </rPh>
    <rPh sb="175" eb="177">
      <t>コウリョ</t>
    </rPh>
    <rPh sb="180" eb="182">
      <t>ミコミ</t>
    </rPh>
    <rPh sb="182" eb="183">
      <t>ガク</t>
    </rPh>
    <rPh sb="184" eb="186">
      <t>ミナオ</t>
    </rPh>
    <phoneticPr fontId="5"/>
  </si>
  <si>
    <t>　年間を通しての稼働の状況は、類似施設平均や全国平均を下回っているが、隣接する都市公園の温水利用型健康増進施設の利用が夏期に集中することから特に夏期の稼働率が高くなっているが、平成30年度は台風の影響で前年より少ない利用状況となっている。</t>
    <rPh sb="1" eb="3">
      <t>ネンカン</t>
    </rPh>
    <rPh sb="4" eb="5">
      <t>トオ</t>
    </rPh>
    <rPh sb="8" eb="10">
      <t>カドウ</t>
    </rPh>
    <rPh sb="11" eb="13">
      <t>ジョウキョウ</t>
    </rPh>
    <rPh sb="15" eb="17">
      <t>ルイジ</t>
    </rPh>
    <rPh sb="17" eb="19">
      <t>シセツ</t>
    </rPh>
    <rPh sb="19" eb="21">
      <t>ヘイキン</t>
    </rPh>
    <rPh sb="22" eb="24">
      <t>ゼンコク</t>
    </rPh>
    <rPh sb="24" eb="26">
      <t>ヘイキン</t>
    </rPh>
    <rPh sb="27" eb="29">
      <t>シタマワ</t>
    </rPh>
    <rPh sb="35" eb="37">
      <t>リンセツ</t>
    </rPh>
    <rPh sb="39" eb="41">
      <t>トシ</t>
    </rPh>
    <rPh sb="41" eb="43">
      <t>コウエン</t>
    </rPh>
    <rPh sb="44" eb="46">
      <t>オンスイ</t>
    </rPh>
    <rPh sb="46" eb="49">
      <t>リヨウガタ</t>
    </rPh>
    <rPh sb="49" eb="51">
      <t>ケンコウ</t>
    </rPh>
    <rPh sb="51" eb="53">
      <t>ゾウシン</t>
    </rPh>
    <rPh sb="53" eb="55">
      <t>シセツ</t>
    </rPh>
    <rPh sb="56" eb="58">
      <t>リヨウ</t>
    </rPh>
    <rPh sb="59" eb="61">
      <t>カキ</t>
    </rPh>
    <rPh sb="62" eb="64">
      <t>シュウチュウ</t>
    </rPh>
    <rPh sb="70" eb="71">
      <t>トク</t>
    </rPh>
    <rPh sb="72" eb="74">
      <t>カキ</t>
    </rPh>
    <rPh sb="75" eb="77">
      <t>カドウ</t>
    </rPh>
    <rPh sb="77" eb="78">
      <t>リツ</t>
    </rPh>
    <rPh sb="79" eb="80">
      <t>タカ</t>
    </rPh>
    <rPh sb="88" eb="90">
      <t>ヘイセイ</t>
    </rPh>
    <rPh sb="92" eb="94">
      <t>ネンド</t>
    </rPh>
    <rPh sb="95" eb="97">
      <t>タイフウ</t>
    </rPh>
    <rPh sb="98" eb="100">
      <t>エイキョウ</t>
    </rPh>
    <rPh sb="101" eb="103">
      <t>ゼンネン</t>
    </rPh>
    <rPh sb="105" eb="106">
      <t>スク</t>
    </rPh>
    <rPh sb="108" eb="110">
      <t>リヨウ</t>
    </rPh>
    <rPh sb="110" eb="112">
      <t>ジョウキョウ</t>
    </rPh>
    <phoneticPr fontId="5"/>
  </si>
  <si>
    <t>　今後の経営においては、企業債の償還が終了したことを勘案すると、収益的収支比率が100%に近くなることが見込まれる。本駐車場は夏期の需要が高いことから、繁忙期以外の利用促進を図ると同時に事業全般にわたり経営の効率化による経費節減等を行っていく。
　令和元年度からは指定管理者制度を導入しており、サービス向上や経費の節減に努め、更新費用等に充てる財源を確保しつつ健全経営に努める。</t>
    <rPh sb="1" eb="3">
      <t>コンゴ</t>
    </rPh>
    <rPh sb="4" eb="6">
      <t>ケイエイ</t>
    </rPh>
    <rPh sb="12" eb="14">
      <t>キギョウ</t>
    </rPh>
    <rPh sb="14" eb="15">
      <t>サイ</t>
    </rPh>
    <rPh sb="16" eb="18">
      <t>ショウカン</t>
    </rPh>
    <rPh sb="19" eb="21">
      <t>シュウリョウ</t>
    </rPh>
    <rPh sb="26" eb="28">
      <t>カンアン</t>
    </rPh>
    <rPh sb="32" eb="35">
      <t>シュウエキテキ</t>
    </rPh>
    <rPh sb="35" eb="37">
      <t>シュウシ</t>
    </rPh>
    <rPh sb="37" eb="39">
      <t>ヒリツ</t>
    </rPh>
    <rPh sb="45" eb="46">
      <t>チカ</t>
    </rPh>
    <rPh sb="52" eb="54">
      <t>ミコ</t>
    </rPh>
    <rPh sb="58" eb="59">
      <t>ホン</t>
    </rPh>
    <rPh sb="59" eb="62">
      <t>チュウシャジョウ</t>
    </rPh>
    <rPh sb="63" eb="65">
      <t>カキ</t>
    </rPh>
    <rPh sb="66" eb="68">
      <t>ジュヨウ</t>
    </rPh>
    <rPh sb="69" eb="70">
      <t>タカ</t>
    </rPh>
    <rPh sb="76" eb="78">
      <t>ハンボウ</t>
    </rPh>
    <rPh sb="78" eb="79">
      <t>キ</t>
    </rPh>
    <rPh sb="79" eb="81">
      <t>イガイ</t>
    </rPh>
    <rPh sb="82" eb="84">
      <t>リヨウ</t>
    </rPh>
    <rPh sb="84" eb="86">
      <t>ソクシン</t>
    </rPh>
    <rPh sb="87" eb="88">
      <t>ハカ</t>
    </rPh>
    <rPh sb="90" eb="92">
      <t>ドウジ</t>
    </rPh>
    <rPh sb="93" eb="95">
      <t>ジギョウ</t>
    </rPh>
    <rPh sb="95" eb="97">
      <t>ゼンパン</t>
    </rPh>
    <rPh sb="101" eb="103">
      <t>ケイエイ</t>
    </rPh>
    <rPh sb="104" eb="107">
      <t>コウリツカ</t>
    </rPh>
    <rPh sb="110" eb="112">
      <t>ケイヒ</t>
    </rPh>
    <rPh sb="112" eb="114">
      <t>セツゲン</t>
    </rPh>
    <rPh sb="114" eb="115">
      <t>トウ</t>
    </rPh>
    <rPh sb="116" eb="11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</si>
</sst>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57</c:v>
                </c:pt>
                <c:pt idx="3">
                  <c:v>52.1</c:v>
                </c:pt>
                <c:pt idx="4">
                  <c:v>20</c:v>
                </c:pt>
              </c:numCache>
            </c:numRef>
          </c:val>
          <c:extLst>
            <c:ext xmlns:c16="http://schemas.microsoft.com/office/drawing/2014/chart" uri="{C3380CC4-5D6E-409C-BE32-E72D297353CC}">
              <c16:uniqueId val="{00000000-8E6E-4770-807C-EDA888EEF9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8E6E-4770-807C-EDA888EEF97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470.1</c:v>
                </c:pt>
                <c:pt idx="3">
                  <c:v>360.7</c:v>
                </c:pt>
                <c:pt idx="4">
                  <c:v>0</c:v>
                </c:pt>
              </c:numCache>
            </c:numRef>
          </c:val>
          <c:extLst>
            <c:ext xmlns:c16="http://schemas.microsoft.com/office/drawing/2014/chart" uri="{C3380CC4-5D6E-409C-BE32-E72D297353CC}">
              <c16:uniqueId val="{00000000-DAE9-417E-B687-0546460962E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DAE9-417E-B687-0546460962E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D13-4CC3-8373-91BFC24DA0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13-4CC3-8373-91BFC24DA02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040-4D7C-A91D-E527528C0A2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040-4D7C-A91D-E527528C0A2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6730-4B7E-BF34-41151248AC3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6730-4B7E-BF34-41151248AC3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4B4F-439E-969D-4940D8618B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4B4F-439E-969D-4940D8618B8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81.599999999999994</c:v>
                </c:pt>
                <c:pt idx="3">
                  <c:v>87.2</c:v>
                </c:pt>
                <c:pt idx="4">
                  <c:v>80.8</c:v>
                </c:pt>
              </c:numCache>
            </c:numRef>
          </c:val>
          <c:extLst>
            <c:ext xmlns:c16="http://schemas.microsoft.com/office/drawing/2014/chart" uri="{C3380CC4-5D6E-409C-BE32-E72D297353CC}">
              <c16:uniqueId val="{00000000-558A-4D9B-B901-2B389E367AB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558A-4D9B-B901-2B389E367AB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31.5</c:v>
                </c:pt>
                <c:pt idx="3">
                  <c:v>39.6</c:v>
                </c:pt>
                <c:pt idx="4">
                  <c:v>15</c:v>
                </c:pt>
              </c:numCache>
            </c:numRef>
          </c:val>
          <c:extLst>
            <c:ext xmlns:c16="http://schemas.microsoft.com/office/drawing/2014/chart" uri="{C3380CC4-5D6E-409C-BE32-E72D297353CC}">
              <c16:uniqueId val="{00000000-6A3A-40A2-A288-682EA39EDD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6A3A-40A2-A288-682EA39EDDA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-754</c:v>
                </c:pt>
                <c:pt idx="3">
                  <c:v>141</c:v>
                </c:pt>
                <c:pt idx="4">
                  <c:v>-1622</c:v>
                </c:pt>
              </c:numCache>
            </c:numRef>
          </c:val>
          <c:extLst>
            <c:ext xmlns:c16="http://schemas.microsoft.com/office/drawing/2014/chart" uri="{C3380CC4-5D6E-409C-BE32-E72D297353CC}">
              <c16:uniqueId val="{00000000-0057-4548-9473-80551BD8624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0057-4548-9473-80551BD86247}"/>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和田浜駐車場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2098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125</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216</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57</v>
      </c>
      <c r="BH31" s="110"/>
      <c r="BI31" s="110"/>
      <c r="BJ31" s="110"/>
      <c r="BK31" s="110"/>
      <c r="BL31" s="110"/>
      <c r="BM31" s="110"/>
      <c r="BN31" s="110"/>
      <c r="BO31" s="110"/>
      <c r="BP31" s="110"/>
      <c r="BQ31" s="110"/>
      <c r="BR31" s="110"/>
      <c r="BS31" s="110"/>
      <c r="BT31" s="110"/>
      <c r="BU31" s="110"/>
      <c r="BV31" s="110"/>
      <c r="BW31" s="110"/>
      <c r="BX31" s="110"/>
      <c r="BY31" s="110"/>
      <c r="BZ31" s="110">
        <f>データ!AB7</f>
        <v>52.1</v>
      </c>
      <c r="CA31" s="110"/>
      <c r="CB31" s="110"/>
      <c r="CC31" s="110"/>
      <c r="CD31" s="110"/>
      <c r="CE31" s="110"/>
      <c r="CF31" s="110"/>
      <c r="CG31" s="110"/>
      <c r="CH31" s="110"/>
      <c r="CI31" s="110"/>
      <c r="CJ31" s="110"/>
      <c r="CK31" s="110"/>
      <c r="CL31" s="110"/>
      <c r="CM31" s="110"/>
      <c r="CN31" s="110"/>
      <c r="CO31" s="110"/>
      <c r="CP31" s="110"/>
      <c r="CQ31" s="110"/>
      <c r="CR31" s="110"/>
      <c r="CS31" s="110">
        <f>データ!AC7</f>
        <v>20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81.599999999999994</v>
      </c>
      <c r="KP31" s="81"/>
      <c r="KQ31" s="81"/>
      <c r="KR31" s="81"/>
      <c r="KS31" s="81"/>
      <c r="KT31" s="81"/>
      <c r="KU31" s="81"/>
      <c r="KV31" s="81"/>
      <c r="KW31" s="81"/>
      <c r="KX31" s="81"/>
      <c r="KY31" s="81"/>
      <c r="KZ31" s="81"/>
      <c r="LA31" s="81"/>
      <c r="LB31" s="81"/>
      <c r="LC31" s="81"/>
      <c r="LD31" s="81"/>
      <c r="LE31" s="81"/>
      <c r="LF31" s="81"/>
      <c r="LG31" s="82"/>
      <c r="LH31" s="80">
        <f>データ!DN7</f>
        <v>87.2</v>
      </c>
      <c r="LI31" s="81"/>
      <c r="LJ31" s="81"/>
      <c r="LK31" s="81"/>
      <c r="LL31" s="81"/>
      <c r="LM31" s="81"/>
      <c r="LN31" s="81"/>
      <c r="LO31" s="81"/>
      <c r="LP31" s="81"/>
      <c r="LQ31" s="81"/>
      <c r="LR31" s="81"/>
      <c r="LS31" s="81"/>
      <c r="LT31" s="81"/>
      <c r="LU31" s="81"/>
      <c r="LV31" s="81"/>
      <c r="LW31" s="81"/>
      <c r="LX31" s="81"/>
      <c r="LY31" s="81"/>
      <c r="LZ31" s="82"/>
      <c r="MA31" s="80">
        <f>データ!DO7</f>
        <v>80.8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31.5</v>
      </c>
      <c r="FY52" s="110"/>
      <c r="FZ52" s="110"/>
      <c r="GA52" s="110"/>
      <c r="GB52" s="110"/>
      <c r="GC52" s="110"/>
      <c r="GD52" s="110"/>
      <c r="GE52" s="110"/>
      <c r="GF52" s="110"/>
      <c r="GG52" s="110"/>
      <c r="GH52" s="110"/>
      <c r="GI52" s="110"/>
      <c r="GJ52" s="110"/>
      <c r="GK52" s="110"/>
      <c r="GL52" s="110"/>
      <c r="GM52" s="110"/>
      <c r="GN52" s="110"/>
      <c r="GO52" s="110"/>
      <c r="GP52" s="110"/>
      <c r="GQ52" s="110">
        <f>データ!BI7</f>
        <v>39.6</v>
      </c>
      <c r="GR52" s="110"/>
      <c r="GS52" s="110"/>
      <c r="GT52" s="110"/>
      <c r="GU52" s="110"/>
      <c r="GV52" s="110"/>
      <c r="GW52" s="110"/>
      <c r="GX52" s="110"/>
      <c r="GY52" s="110"/>
      <c r="GZ52" s="110"/>
      <c r="HA52" s="110"/>
      <c r="HB52" s="110"/>
      <c r="HC52" s="110"/>
      <c r="HD52" s="110"/>
      <c r="HE52" s="110"/>
      <c r="HF52" s="110"/>
      <c r="HG52" s="110"/>
      <c r="HH52" s="110"/>
      <c r="HI52" s="110"/>
      <c r="HJ52" s="110">
        <f>データ!BJ7</f>
        <v>15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-754</v>
      </c>
      <c r="KP52" s="109"/>
      <c r="KQ52" s="109"/>
      <c r="KR52" s="109"/>
      <c r="KS52" s="109"/>
      <c r="KT52" s="109"/>
      <c r="KU52" s="109"/>
      <c r="KV52" s="109"/>
      <c r="KW52" s="109"/>
      <c r="KX52" s="109"/>
      <c r="KY52" s="109"/>
      <c r="KZ52" s="109"/>
      <c r="LA52" s="109"/>
      <c r="LB52" s="109"/>
      <c r="LC52" s="109"/>
      <c r="LD52" s="109"/>
      <c r="LE52" s="109"/>
      <c r="LF52" s="109"/>
      <c r="LG52" s="109"/>
      <c r="LH52" s="109">
        <f>データ!BT7</f>
        <v>141</v>
      </c>
      <c r="LI52" s="109"/>
      <c r="LJ52" s="109"/>
      <c r="LK52" s="109"/>
      <c r="LL52" s="109"/>
      <c r="LM52" s="109"/>
      <c r="LN52" s="109"/>
      <c r="LO52" s="109"/>
      <c r="LP52" s="109"/>
      <c r="LQ52" s="109"/>
      <c r="LR52" s="109"/>
      <c r="LS52" s="109"/>
      <c r="LT52" s="109"/>
      <c r="LU52" s="109"/>
      <c r="LV52" s="109"/>
      <c r="LW52" s="109"/>
      <c r="LX52" s="109"/>
      <c r="LY52" s="109"/>
      <c r="LZ52" s="109"/>
      <c r="MA52" s="109">
        <f>データ!BU7</f>
        <v>-1622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30</v>
      </c>
      <c r="V53" s="109"/>
      <c r="W53" s="109"/>
      <c r="X53" s="109"/>
      <c r="Y53" s="109"/>
      <c r="Z53" s="109"/>
      <c r="AA53" s="109"/>
      <c r="AB53" s="109"/>
      <c r="AC53" s="109"/>
      <c r="AD53" s="109"/>
      <c r="AE53" s="109"/>
      <c r="AF53" s="109"/>
      <c r="AG53" s="109"/>
      <c r="AH53" s="109"/>
      <c r="AI53" s="109"/>
      <c r="AJ53" s="109"/>
      <c r="AK53" s="109"/>
      <c r="AL53" s="109"/>
      <c r="AM53" s="109"/>
      <c r="AN53" s="109">
        <f>データ!BA7</f>
        <v>26</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10</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18295</v>
      </c>
      <c r="JD53" s="109"/>
      <c r="JE53" s="109"/>
      <c r="JF53" s="109"/>
      <c r="JG53" s="109"/>
      <c r="JH53" s="109"/>
      <c r="JI53" s="109"/>
      <c r="JJ53" s="109"/>
      <c r="JK53" s="109"/>
      <c r="JL53" s="109"/>
      <c r="JM53" s="109"/>
      <c r="JN53" s="109"/>
      <c r="JO53" s="109"/>
      <c r="JP53" s="109"/>
      <c r="JQ53" s="109"/>
      <c r="JR53" s="109"/>
      <c r="JS53" s="109"/>
      <c r="JT53" s="109"/>
      <c r="JU53" s="109"/>
      <c r="JV53" s="109">
        <f>データ!BW7</f>
        <v>22959</v>
      </c>
      <c r="JW53" s="109"/>
      <c r="JX53" s="109"/>
      <c r="JY53" s="109"/>
      <c r="JZ53" s="109"/>
      <c r="KA53" s="109"/>
      <c r="KB53" s="109"/>
      <c r="KC53" s="109"/>
      <c r="KD53" s="109"/>
      <c r="KE53" s="109"/>
      <c r="KF53" s="109"/>
      <c r="KG53" s="109"/>
      <c r="KH53" s="109"/>
      <c r="KI53" s="109"/>
      <c r="KJ53" s="109"/>
      <c r="KK53" s="109"/>
      <c r="KL53" s="109"/>
      <c r="KM53" s="109"/>
      <c r="KN53" s="109"/>
      <c r="KO53" s="109">
        <f>データ!BX7</f>
        <v>22148</v>
      </c>
      <c r="KP53" s="109"/>
      <c r="KQ53" s="109"/>
      <c r="KR53" s="109"/>
      <c r="KS53" s="109"/>
      <c r="KT53" s="109"/>
      <c r="KU53" s="109"/>
      <c r="KV53" s="109"/>
      <c r="KW53" s="109"/>
      <c r="KX53" s="109"/>
      <c r="KY53" s="109"/>
      <c r="KZ53" s="109"/>
      <c r="LA53" s="109"/>
      <c r="LB53" s="109"/>
      <c r="LC53" s="109"/>
      <c r="LD53" s="109"/>
      <c r="LE53" s="109"/>
      <c r="LF53" s="109"/>
      <c r="LG53" s="109"/>
      <c r="LH53" s="109">
        <f>データ!BY7</f>
        <v>24086</v>
      </c>
      <c r="LI53" s="109"/>
      <c r="LJ53" s="109"/>
      <c r="LK53" s="109"/>
      <c r="LL53" s="109"/>
      <c r="LM53" s="109"/>
      <c r="LN53" s="109"/>
      <c r="LO53" s="109"/>
      <c r="LP53" s="109"/>
      <c r="LQ53" s="109"/>
      <c r="LR53" s="109"/>
      <c r="LS53" s="109"/>
      <c r="LT53" s="109"/>
      <c r="LU53" s="109"/>
      <c r="LV53" s="109"/>
      <c r="LW53" s="109"/>
      <c r="LX53" s="109"/>
      <c r="LY53" s="109"/>
      <c r="LZ53" s="109"/>
      <c r="MA53" s="109">
        <f>データ!BZ7</f>
        <v>23885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17000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470.1</v>
      </c>
      <c r="LF77" s="81"/>
      <c r="LG77" s="81"/>
      <c r="LH77" s="81"/>
      <c r="LI77" s="81"/>
      <c r="LJ77" s="81"/>
      <c r="LK77" s="81"/>
      <c r="LL77" s="81"/>
      <c r="LM77" s="81"/>
      <c r="LN77" s="81"/>
      <c r="LO77" s="81"/>
      <c r="LP77" s="81"/>
      <c r="LQ77" s="81"/>
      <c r="LR77" s="81"/>
      <c r="LS77" s="82"/>
      <c r="LT77" s="80">
        <f>データ!DC7</f>
        <v>360.7</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M99yEEKmyngBmJ/PdVr/GAkHpBgTItuV+FC56KdFUz+lVDn6djKamZVouZAnzVjY0cf68b67uAdzJea/7iEAQ==" saltValue="7BAVqv5szfg/OaM9dK0Hi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88</v>
      </c>
      <c r="AV5" s="59" t="s">
        <v>89</v>
      </c>
      <c r="AW5" s="59" t="s">
        <v>100</v>
      </c>
      <c r="AX5" s="59" t="s">
        <v>91</v>
      </c>
      <c r="AY5" s="59" t="s">
        <v>103</v>
      </c>
      <c r="AZ5" s="59" t="s">
        <v>93</v>
      </c>
      <c r="BA5" s="59" t="s">
        <v>94</v>
      </c>
      <c r="BB5" s="59" t="s">
        <v>95</v>
      </c>
      <c r="BC5" s="59" t="s">
        <v>96</v>
      </c>
      <c r="BD5" s="59" t="s">
        <v>97</v>
      </c>
      <c r="BE5" s="59" t="s">
        <v>98</v>
      </c>
      <c r="BF5" s="59" t="s">
        <v>104</v>
      </c>
      <c r="BG5" s="59" t="s">
        <v>89</v>
      </c>
      <c r="BH5" s="59" t="s">
        <v>100</v>
      </c>
      <c r="BI5" s="59" t="s">
        <v>105</v>
      </c>
      <c r="BJ5" s="59" t="s">
        <v>103</v>
      </c>
      <c r="BK5" s="59" t="s">
        <v>93</v>
      </c>
      <c r="BL5" s="59" t="s">
        <v>94</v>
      </c>
      <c r="BM5" s="59" t="s">
        <v>95</v>
      </c>
      <c r="BN5" s="59" t="s">
        <v>96</v>
      </c>
      <c r="BO5" s="59" t="s">
        <v>97</v>
      </c>
      <c r="BP5" s="59" t="s">
        <v>98</v>
      </c>
      <c r="BQ5" s="59" t="s">
        <v>88</v>
      </c>
      <c r="BR5" s="59" t="s">
        <v>89</v>
      </c>
      <c r="BS5" s="59" t="s">
        <v>100</v>
      </c>
      <c r="BT5" s="59" t="s">
        <v>91</v>
      </c>
      <c r="BU5" s="59" t="s">
        <v>103</v>
      </c>
      <c r="BV5" s="59" t="s">
        <v>93</v>
      </c>
      <c r="BW5" s="59" t="s">
        <v>94</v>
      </c>
      <c r="BX5" s="59" t="s">
        <v>95</v>
      </c>
      <c r="BY5" s="59" t="s">
        <v>96</v>
      </c>
      <c r="BZ5" s="59" t="s">
        <v>97</v>
      </c>
      <c r="CA5" s="59" t="s">
        <v>98</v>
      </c>
      <c r="CB5" s="59" t="s">
        <v>104</v>
      </c>
      <c r="CC5" s="59" t="s">
        <v>106</v>
      </c>
      <c r="CD5" s="59" t="s">
        <v>100</v>
      </c>
      <c r="CE5" s="59" t="s">
        <v>101</v>
      </c>
      <c r="CF5" s="59" t="s">
        <v>107</v>
      </c>
      <c r="CG5" s="59" t="s">
        <v>93</v>
      </c>
      <c r="CH5" s="59" t="s">
        <v>94</v>
      </c>
      <c r="CI5" s="59" t="s">
        <v>95</v>
      </c>
      <c r="CJ5" s="59" t="s">
        <v>96</v>
      </c>
      <c r="CK5" s="59" t="s">
        <v>97</v>
      </c>
      <c r="CL5" s="59" t="s">
        <v>98</v>
      </c>
      <c r="CM5" s="142"/>
      <c r="CN5" s="142"/>
      <c r="CO5" s="59" t="s">
        <v>99</v>
      </c>
      <c r="CP5" s="59" t="s">
        <v>89</v>
      </c>
      <c r="CQ5" s="59" t="s">
        <v>108</v>
      </c>
      <c r="CR5" s="59" t="s">
        <v>101</v>
      </c>
      <c r="CS5" s="59" t="s">
        <v>107</v>
      </c>
      <c r="CT5" s="59" t="s">
        <v>93</v>
      </c>
      <c r="CU5" s="59" t="s">
        <v>94</v>
      </c>
      <c r="CV5" s="59" t="s">
        <v>95</v>
      </c>
      <c r="CW5" s="59" t="s">
        <v>96</v>
      </c>
      <c r="CX5" s="59" t="s">
        <v>97</v>
      </c>
      <c r="CY5" s="59" t="s">
        <v>98</v>
      </c>
      <c r="CZ5" s="59" t="s">
        <v>104</v>
      </c>
      <c r="DA5" s="59" t="s">
        <v>109</v>
      </c>
      <c r="DB5" s="59" t="s">
        <v>100</v>
      </c>
      <c r="DC5" s="59" t="s">
        <v>105</v>
      </c>
      <c r="DD5" s="59" t="s">
        <v>107</v>
      </c>
      <c r="DE5" s="59" t="s">
        <v>93</v>
      </c>
      <c r="DF5" s="59" t="s">
        <v>94</v>
      </c>
      <c r="DG5" s="59" t="s">
        <v>95</v>
      </c>
      <c r="DH5" s="59" t="s">
        <v>96</v>
      </c>
      <c r="DI5" s="59" t="s">
        <v>97</v>
      </c>
      <c r="DJ5" s="59" t="s">
        <v>35</v>
      </c>
      <c r="DK5" s="59" t="s">
        <v>88</v>
      </c>
      <c r="DL5" s="59" t="s">
        <v>109</v>
      </c>
      <c r="DM5" s="59" t="s">
        <v>90</v>
      </c>
      <c r="DN5" s="59" t="s">
        <v>105</v>
      </c>
      <c r="DO5" s="59" t="s">
        <v>107</v>
      </c>
      <c r="DP5" s="59" t="s">
        <v>93</v>
      </c>
      <c r="DQ5" s="59" t="s">
        <v>94</v>
      </c>
      <c r="DR5" s="59" t="s">
        <v>95</v>
      </c>
      <c r="DS5" s="59" t="s">
        <v>96</v>
      </c>
      <c r="DT5" s="59" t="s">
        <v>97</v>
      </c>
      <c r="DU5" s="59" t="s">
        <v>98</v>
      </c>
    </row>
    <row r="6" spans="1:125" s="66" customFormat="1" x14ac:dyDescent="0.15">
      <c r="A6" s="49" t="s">
        <v>110</v>
      </c>
      <c r="B6" s="60">
        <f>B8</f>
        <v>2018</v>
      </c>
      <c r="C6" s="60">
        <f t="shared" ref="C6:X6" si="1">C8</f>
        <v>222054</v>
      </c>
      <c r="D6" s="60">
        <f t="shared" si="1"/>
        <v>47</v>
      </c>
      <c r="E6" s="60">
        <f t="shared" si="1"/>
        <v>14</v>
      </c>
      <c r="F6" s="60">
        <f t="shared" si="1"/>
        <v>0</v>
      </c>
      <c r="G6" s="60">
        <f t="shared" si="1"/>
        <v>2</v>
      </c>
      <c r="H6" s="60" t="str">
        <f>SUBSTITUTE(H8,"　","")</f>
        <v>静岡県熱海市</v>
      </c>
      <c r="I6" s="60" t="str">
        <f t="shared" si="1"/>
        <v>和田浜駐車場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19</v>
      </c>
      <c r="S6" s="62" t="str">
        <f t="shared" si="1"/>
        <v>公共施設</v>
      </c>
      <c r="T6" s="62" t="str">
        <f t="shared" si="1"/>
        <v>無</v>
      </c>
      <c r="U6" s="63">
        <f t="shared" si="1"/>
        <v>2098</v>
      </c>
      <c r="V6" s="63">
        <f t="shared" si="1"/>
        <v>125</v>
      </c>
      <c r="W6" s="63">
        <f t="shared" si="1"/>
        <v>216</v>
      </c>
      <c r="X6" s="62" t="str">
        <f t="shared" si="1"/>
        <v>導入なし</v>
      </c>
      <c r="Y6" s="64" t="e">
        <f>IF(Y8="-",NA(),Y8)</f>
        <v>#N/A</v>
      </c>
      <c r="Z6" s="64" t="e">
        <f t="shared" ref="Z6:AH6" si="2">IF(Z8="-",NA(),Z8)</f>
        <v>#N/A</v>
      </c>
      <c r="AA6" s="64">
        <f t="shared" si="2"/>
        <v>57</v>
      </c>
      <c r="AB6" s="64">
        <f t="shared" si="2"/>
        <v>52.1</v>
      </c>
      <c r="AC6" s="64">
        <f t="shared" si="2"/>
        <v>20</v>
      </c>
      <c r="AD6" s="64">
        <f t="shared" si="2"/>
        <v>149.69999999999999</v>
      </c>
      <c r="AE6" s="64">
        <f t="shared" si="2"/>
        <v>176.4</v>
      </c>
      <c r="AF6" s="64">
        <f t="shared" si="2"/>
        <v>172.5</v>
      </c>
      <c r="AG6" s="64">
        <f t="shared" si="2"/>
        <v>198.5</v>
      </c>
      <c r="AH6" s="64">
        <f t="shared" si="2"/>
        <v>217.4</v>
      </c>
      <c r="AI6" s="61" t="str">
        <f>IF(AI8="-","",IF(AI8="-","【-】","【"&amp;SUBSTITUTE(TEXT(AI8,"#,##0.0"),"-","△")&amp;"】"))</f>
        <v>【297.1】</v>
      </c>
      <c r="AJ6" s="64" t="e">
        <f>IF(AJ8="-",NA(),AJ8)</f>
        <v>#N/A</v>
      </c>
      <c r="AK6" s="64" t="e">
        <f t="shared" ref="AK6:AS6" si="3">IF(AK8="-",NA(),AK8)</f>
        <v>#N/A</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t="e">
        <f>IF(AU8="-",NA(),AU8)</f>
        <v>#N/A</v>
      </c>
      <c r="AV6" s="65" t="e">
        <f t="shared" ref="AV6:BD6" si="4">IF(AV8="-",NA(),AV8)</f>
        <v>#N/A</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t="e">
        <f>IF(BF8="-",NA(),BF8)</f>
        <v>#N/A</v>
      </c>
      <c r="BG6" s="64" t="e">
        <f t="shared" ref="BG6:BO6" si="5">IF(BG8="-",NA(),BG8)</f>
        <v>#N/A</v>
      </c>
      <c r="BH6" s="64">
        <f t="shared" si="5"/>
        <v>31.5</v>
      </c>
      <c r="BI6" s="64">
        <f t="shared" si="5"/>
        <v>39.6</v>
      </c>
      <c r="BJ6" s="64">
        <f t="shared" si="5"/>
        <v>15</v>
      </c>
      <c r="BK6" s="64">
        <f t="shared" si="5"/>
        <v>29.9</v>
      </c>
      <c r="BL6" s="64">
        <f t="shared" si="5"/>
        <v>36.1</v>
      </c>
      <c r="BM6" s="64">
        <f t="shared" si="5"/>
        <v>33.9</v>
      </c>
      <c r="BN6" s="64">
        <f t="shared" si="5"/>
        <v>26.5</v>
      </c>
      <c r="BO6" s="64">
        <f t="shared" si="5"/>
        <v>42.1</v>
      </c>
      <c r="BP6" s="61" t="str">
        <f>IF(BP8="-","",IF(BP8="-","【-】","【"&amp;SUBSTITUTE(TEXT(BP8,"#,##0.0"),"-","△")&amp;"】"))</f>
        <v>【26.3】</v>
      </c>
      <c r="BQ6" s="65" t="e">
        <f>IF(BQ8="-",NA(),BQ8)</f>
        <v>#N/A</v>
      </c>
      <c r="BR6" s="65" t="e">
        <f t="shared" ref="BR6:BZ6" si="6">IF(BR8="-",NA(),BR8)</f>
        <v>#N/A</v>
      </c>
      <c r="BS6" s="65">
        <f t="shared" si="6"/>
        <v>-754</v>
      </c>
      <c r="BT6" s="65">
        <f t="shared" si="6"/>
        <v>141</v>
      </c>
      <c r="BU6" s="65">
        <f t="shared" si="6"/>
        <v>-1622</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111</v>
      </c>
      <c r="CM6" s="63">
        <f t="shared" ref="CM6:CN6" si="7">CM8</f>
        <v>0</v>
      </c>
      <c r="CN6" s="63">
        <f t="shared" si="7"/>
        <v>17000</v>
      </c>
      <c r="CO6" s="64"/>
      <c r="CP6" s="64"/>
      <c r="CQ6" s="64"/>
      <c r="CR6" s="64"/>
      <c r="CS6" s="64"/>
      <c r="CT6" s="64"/>
      <c r="CU6" s="64"/>
      <c r="CV6" s="64"/>
      <c r="CW6" s="64"/>
      <c r="CX6" s="64"/>
      <c r="CY6" s="61" t="s">
        <v>112</v>
      </c>
      <c r="CZ6" s="64" t="e">
        <f>IF(CZ8="-",NA(),CZ8)</f>
        <v>#N/A</v>
      </c>
      <c r="DA6" s="64" t="e">
        <f t="shared" ref="DA6:DI6" si="8">IF(DA8="-",NA(),DA8)</f>
        <v>#N/A</v>
      </c>
      <c r="DB6" s="64">
        <f t="shared" si="8"/>
        <v>470.1</v>
      </c>
      <c r="DC6" s="64">
        <f t="shared" si="8"/>
        <v>360.7</v>
      </c>
      <c r="DD6" s="64">
        <f t="shared" si="8"/>
        <v>0</v>
      </c>
      <c r="DE6" s="64">
        <f t="shared" si="8"/>
        <v>1098.3</v>
      </c>
      <c r="DF6" s="64">
        <f t="shared" si="8"/>
        <v>655.5</v>
      </c>
      <c r="DG6" s="64">
        <f t="shared" si="8"/>
        <v>316.8</v>
      </c>
      <c r="DH6" s="64">
        <f t="shared" si="8"/>
        <v>113.9</v>
      </c>
      <c r="DI6" s="64">
        <f t="shared" si="8"/>
        <v>101</v>
      </c>
      <c r="DJ6" s="61" t="str">
        <f>IF(DJ8="-","",IF(DJ8="-","【-】","【"&amp;SUBSTITUTE(TEXT(DJ8,"#,##0.0"),"-","△")&amp;"】"))</f>
        <v>【103.6】</v>
      </c>
      <c r="DK6" s="64" t="e">
        <f>IF(DK8="-",NA(),DK8)</f>
        <v>#N/A</v>
      </c>
      <c r="DL6" s="64" t="e">
        <f t="shared" ref="DL6:DT6" si="9">IF(DL8="-",NA(),DL8)</f>
        <v>#N/A</v>
      </c>
      <c r="DM6" s="64">
        <f t="shared" si="9"/>
        <v>81.599999999999994</v>
      </c>
      <c r="DN6" s="64">
        <f t="shared" si="9"/>
        <v>87.2</v>
      </c>
      <c r="DO6" s="64">
        <f t="shared" si="9"/>
        <v>80.8</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113</v>
      </c>
      <c r="B7" s="60">
        <f t="shared" ref="B7:X7" si="10">B8</f>
        <v>2018</v>
      </c>
      <c r="C7" s="60">
        <f t="shared" si="10"/>
        <v>222054</v>
      </c>
      <c r="D7" s="60">
        <f t="shared" si="10"/>
        <v>47</v>
      </c>
      <c r="E7" s="60">
        <f t="shared" si="10"/>
        <v>14</v>
      </c>
      <c r="F7" s="60">
        <f t="shared" si="10"/>
        <v>0</v>
      </c>
      <c r="G7" s="60">
        <f t="shared" si="10"/>
        <v>2</v>
      </c>
      <c r="H7" s="60" t="str">
        <f t="shared" si="10"/>
        <v>静岡県　熱海市</v>
      </c>
      <c r="I7" s="60" t="str">
        <f t="shared" si="10"/>
        <v>和田浜駐車場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19</v>
      </c>
      <c r="S7" s="62" t="str">
        <f t="shared" si="10"/>
        <v>公共施設</v>
      </c>
      <c r="T7" s="62" t="str">
        <f t="shared" si="10"/>
        <v>無</v>
      </c>
      <c r="U7" s="63">
        <f t="shared" si="10"/>
        <v>2098</v>
      </c>
      <c r="V7" s="63">
        <f t="shared" si="10"/>
        <v>125</v>
      </c>
      <c r="W7" s="63">
        <f t="shared" si="10"/>
        <v>216</v>
      </c>
      <c r="X7" s="62" t="str">
        <f t="shared" si="10"/>
        <v>導入なし</v>
      </c>
      <c r="Y7" s="64" t="str">
        <f>Y8</f>
        <v>-</v>
      </c>
      <c r="Z7" s="64" t="str">
        <f t="shared" ref="Z7:AH7" si="11">Z8</f>
        <v>-</v>
      </c>
      <c r="AA7" s="64">
        <f t="shared" si="11"/>
        <v>57</v>
      </c>
      <c r="AB7" s="64">
        <f t="shared" si="11"/>
        <v>52.1</v>
      </c>
      <c r="AC7" s="64">
        <f t="shared" si="11"/>
        <v>20</v>
      </c>
      <c r="AD7" s="64">
        <f t="shared" si="11"/>
        <v>149.69999999999999</v>
      </c>
      <c r="AE7" s="64">
        <f t="shared" si="11"/>
        <v>176.4</v>
      </c>
      <c r="AF7" s="64">
        <f t="shared" si="11"/>
        <v>172.5</v>
      </c>
      <c r="AG7" s="64">
        <f t="shared" si="11"/>
        <v>198.5</v>
      </c>
      <c r="AH7" s="64">
        <f t="shared" si="11"/>
        <v>217.4</v>
      </c>
      <c r="AI7" s="61"/>
      <c r="AJ7" s="64" t="str">
        <f>AJ8</f>
        <v>-</v>
      </c>
      <c r="AK7" s="64" t="str">
        <f t="shared" ref="AK7:AS7" si="12">AK8</f>
        <v>-</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t="str">
        <f>AU8</f>
        <v>-</v>
      </c>
      <c r="AV7" s="65" t="str">
        <f t="shared" ref="AV7:BD7" si="13">AV8</f>
        <v>-</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t="str">
        <f>BF8</f>
        <v>-</v>
      </c>
      <c r="BG7" s="64" t="str">
        <f t="shared" ref="BG7:BO7" si="14">BG8</f>
        <v>-</v>
      </c>
      <c r="BH7" s="64">
        <f t="shared" si="14"/>
        <v>31.5</v>
      </c>
      <c r="BI7" s="64">
        <f t="shared" si="14"/>
        <v>39.6</v>
      </c>
      <c r="BJ7" s="64">
        <f t="shared" si="14"/>
        <v>15</v>
      </c>
      <c r="BK7" s="64">
        <f t="shared" si="14"/>
        <v>29.9</v>
      </c>
      <c r="BL7" s="64">
        <f t="shared" si="14"/>
        <v>36.1</v>
      </c>
      <c r="BM7" s="64">
        <f t="shared" si="14"/>
        <v>33.9</v>
      </c>
      <c r="BN7" s="64">
        <f t="shared" si="14"/>
        <v>26.5</v>
      </c>
      <c r="BO7" s="64">
        <f t="shared" si="14"/>
        <v>42.1</v>
      </c>
      <c r="BP7" s="61"/>
      <c r="BQ7" s="65" t="str">
        <f>BQ8</f>
        <v>-</v>
      </c>
      <c r="BR7" s="65" t="str">
        <f t="shared" ref="BR7:BZ7" si="15">BR8</f>
        <v>-</v>
      </c>
      <c r="BS7" s="65">
        <f t="shared" si="15"/>
        <v>-754</v>
      </c>
      <c r="BT7" s="65">
        <f t="shared" si="15"/>
        <v>141</v>
      </c>
      <c r="BU7" s="65">
        <f t="shared" si="15"/>
        <v>-1622</v>
      </c>
      <c r="BV7" s="65">
        <f t="shared" si="15"/>
        <v>18295</v>
      </c>
      <c r="BW7" s="65">
        <f t="shared" si="15"/>
        <v>22959</v>
      </c>
      <c r="BX7" s="65">
        <f t="shared" si="15"/>
        <v>22148</v>
      </c>
      <c r="BY7" s="65">
        <f t="shared" si="15"/>
        <v>24086</v>
      </c>
      <c r="BZ7" s="65">
        <f t="shared" si="15"/>
        <v>23885</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17000</v>
      </c>
      <c r="CO7" s="64" t="s">
        <v>114</v>
      </c>
      <c r="CP7" s="64" t="s">
        <v>114</v>
      </c>
      <c r="CQ7" s="64" t="s">
        <v>114</v>
      </c>
      <c r="CR7" s="64" t="s">
        <v>114</v>
      </c>
      <c r="CS7" s="64" t="s">
        <v>114</v>
      </c>
      <c r="CT7" s="64" t="s">
        <v>114</v>
      </c>
      <c r="CU7" s="64" t="s">
        <v>114</v>
      </c>
      <c r="CV7" s="64" t="s">
        <v>114</v>
      </c>
      <c r="CW7" s="64" t="s">
        <v>114</v>
      </c>
      <c r="CX7" s="64" t="s">
        <v>112</v>
      </c>
      <c r="CY7" s="61"/>
      <c r="CZ7" s="64" t="str">
        <f>CZ8</f>
        <v>-</v>
      </c>
      <c r="DA7" s="64" t="str">
        <f t="shared" ref="DA7:DI7" si="16">DA8</f>
        <v>-</v>
      </c>
      <c r="DB7" s="64">
        <f t="shared" si="16"/>
        <v>470.1</v>
      </c>
      <c r="DC7" s="64">
        <f t="shared" si="16"/>
        <v>360.7</v>
      </c>
      <c r="DD7" s="64">
        <f t="shared" si="16"/>
        <v>0</v>
      </c>
      <c r="DE7" s="64">
        <f t="shared" si="16"/>
        <v>1098.3</v>
      </c>
      <c r="DF7" s="64">
        <f t="shared" si="16"/>
        <v>655.5</v>
      </c>
      <c r="DG7" s="64">
        <f t="shared" si="16"/>
        <v>316.8</v>
      </c>
      <c r="DH7" s="64">
        <f t="shared" si="16"/>
        <v>113.9</v>
      </c>
      <c r="DI7" s="64">
        <f t="shared" si="16"/>
        <v>101</v>
      </c>
      <c r="DJ7" s="61"/>
      <c r="DK7" s="64" t="str">
        <f>DK8</f>
        <v>-</v>
      </c>
      <c r="DL7" s="64" t="str">
        <f t="shared" ref="DL7:DT7" si="17">DL8</f>
        <v>-</v>
      </c>
      <c r="DM7" s="64">
        <f t="shared" si="17"/>
        <v>81.599999999999994</v>
      </c>
      <c r="DN7" s="64">
        <f t="shared" si="17"/>
        <v>87.2</v>
      </c>
      <c r="DO7" s="64">
        <f t="shared" si="17"/>
        <v>80.8</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222054</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19</v>
      </c>
      <c r="S8" s="69" t="s">
        <v>125</v>
      </c>
      <c r="T8" s="69" t="s">
        <v>126</v>
      </c>
      <c r="U8" s="70">
        <v>2098</v>
      </c>
      <c r="V8" s="70">
        <v>125</v>
      </c>
      <c r="W8" s="70">
        <v>216</v>
      </c>
      <c r="X8" s="69" t="s">
        <v>127</v>
      </c>
      <c r="Y8" s="71" t="s">
        <v>119</v>
      </c>
      <c r="Z8" s="71" t="s">
        <v>119</v>
      </c>
      <c r="AA8" s="71">
        <v>57</v>
      </c>
      <c r="AB8" s="71">
        <v>52.1</v>
      </c>
      <c r="AC8" s="71">
        <v>20</v>
      </c>
      <c r="AD8" s="71">
        <v>149.69999999999999</v>
      </c>
      <c r="AE8" s="71">
        <v>176.4</v>
      </c>
      <c r="AF8" s="71">
        <v>172.5</v>
      </c>
      <c r="AG8" s="71">
        <v>198.5</v>
      </c>
      <c r="AH8" s="71">
        <v>217.4</v>
      </c>
      <c r="AI8" s="68">
        <v>297.10000000000002</v>
      </c>
      <c r="AJ8" s="71" t="s">
        <v>119</v>
      </c>
      <c r="AK8" s="71" t="s">
        <v>119</v>
      </c>
      <c r="AL8" s="71">
        <v>0</v>
      </c>
      <c r="AM8" s="71">
        <v>0</v>
      </c>
      <c r="AN8" s="71">
        <v>0</v>
      </c>
      <c r="AO8" s="71">
        <v>5</v>
      </c>
      <c r="AP8" s="71">
        <v>6.1</v>
      </c>
      <c r="AQ8" s="71">
        <v>5.6</v>
      </c>
      <c r="AR8" s="71">
        <v>3.8</v>
      </c>
      <c r="AS8" s="71">
        <v>3.3</v>
      </c>
      <c r="AT8" s="68">
        <v>5.3</v>
      </c>
      <c r="AU8" s="72" t="s">
        <v>119</v>
      </c>
      <c r="AV8" s="72" t="s">
        <v>119</v>
      </c>
      <c r="AW8" s="72">
        <v>0</v>
      </c>
      <c r="AX8" s="72">
        <v>0</v>
      </c>
      <c r="AY8" s="72">
        <v>0</v>
      </c>
      <c r="AZ8" s="72">
        <v>30</v>
      </c>
      <c r="BA8" s="72">
        <v>26</v>
      </c>
      <c r="BB8" s="72">
        <v>26</v>
      </c>
      <c r="BC8" s="72">
        <v>14</v>
      </c>
      <c r="BD8" s="72">
        <v>10</v>
      </c>
      <c r="BE8" s="72">
        <v>30</v>
      </c>
      <c r="BF8" s="71" t="s">
        <v>119</v>
      </c>
      <c r="BG8" s="71" t="s">
        <v>119</v>
      </c>
      <c r="BH8" s="71">
        <v>31.5</v>
      </c>
      <c r="BI8" s="71">
        <v>39.6</v>
      </c>
      <c r="BJ8" s="71">
        <v>15</v>
      </c>
      <c r="BK8" s="71">
        <v>29.9</v>
      </c>
      <c r="BL8" s="71">
        <v>36.1</v>
      </c>
      <c r="BM8" s="71">
        <v>33.9</v>
      </c>
      <c r="BN8" s="71">
        <v>26.5</v>
      </c>
      <c r="BO8" s="71">
        <v>42.1</v>
      </c>
      <c r="BP8" s="68">
        <v>26.3</v>
      </c>
      <c r="BQ8" s="72" t="s">
        <v>119</v>
      </c>
      <c r="BR8" s="72" t="s">
        <v>119</v>
      </c>
      <c r="BS8" s="72">
        <v>-754</v>
      </c>
      <c r="BT8" s="73">
        <v>141</v>
      </c>
      <c r="BU8" s="73">
        <v>-1622</v>
      </c>
      <c r="BV8" s="72">
        <v>18295</v>
      </c>
      <c r="BW8" s="72">
        <v>22959</v>
      </c>
      <c r="BX8" s="72">
        <v>22148</v>
      </c>
      <c r="BY8" s="72">
        <v>24086</v>
      </c>
      <c r="BZ8" s="72">
        <v>23885</v>
      </c>
      <c r="CA8" s="70">
        <v>16102</v>
      </c>
      <c r="CB8" s="71" t="s">
        <v>119</v>
      </c>
      <c r="CC8" s="71" t="s">
        <v>119</v>
      </c>
      <c r="CD8" s="71" t="s">
        <v>119</v>
      </c>
      <c r="CE8" s="71" t="s">
        <v>119</v>
      </c>
      <c r="CF8" s="71" t="s">
        <v>119</v>
      </c>
      <c r="CG8" s="71" t="s">
        <v>119</v>
      </c>
      <c r="CH8" s="71" t="s">
        <v>119</v>
      </c>
      <c r="CI8" s="71" t="s">
        <v>119</v>
      </c>
      <c r="CJ8" s="71" t="s">
        <v>119</v>
      </c>
      <c r="CK8" s="71" t="s">
        <v>119</v>
      </c>
      <c r="CL8" s="68" t="s">
        <v>119</v>
      </c>
      <c r="CM8" s="70">
        <v>0</v>
      </c>
      <c r="CN8" s="70">
        <v>17000</v>
      </c>
      <c r="CO8" s="71" t="s">
        <v>119</v>
      </c>
      <c r="CP8" s="71" t="s">
        <v>119</v>
      </c>
      <c r="CQ8" s="71" t="s">
        <v>119</v>
      </c>
      <c r="CR8" s="71" t="s">
        <v>119</v>
      </c>
      <c r="CS8" s="71" t="s">
        <v>119</v>
      </c>
      <c r="CT8" s="71" t="s">
        <v>119</v>
      </c>
      <c r="CU8" s="71" t="s">
        <v>119</v>
      </c>
      <c r="CV8" s="71" t="s">
        <v>119</v>
      </c>
      <c r="CW8" s="71" t="s">
        <v>119</v>
      </c>
      <c r="CX8" s="71" t="s">
        <v>119</v>
      </c>
      <c r="CY8" s="68" t="s">
        <v>119</v>
      </c>
      <c r="CZ8" s="71" t="s">
        <v>119</v>
      </c>
      <c r="DA8" s="71" t="s">
        <v>119</v>
      </c>
      <c r="DB8" s="71">
        <v>470.1</v>
      </c>
      <c r="DC8" s="71">
        <v>360.7</v>
      </c>
      <c r="DD8" s="71">
        <v>0</v>
      </c>
      <c r="DE8" s="71">
        <v>1098.3</v>
      </c>
      <c r="DF8" s="71">
        <v>655.5</v>
      </c>
      <c r="DG8" s="71">
        <v>316.8</v>
      </c>
      <c r="DH8" s="71">
        <v>113.9</v>
      </c>
      <c r="DI8" s="71">
        <v>101</v>
      </c>
      <c r="DJ8" s="68">
        <v>103.6</v>
      </c>
      <c r="DK8" s="71" t="s">
        <v>119</v>
      </c>
      <c r="DL8" s="71" t="s">
        <v>119</v>
      </c>
      <c r="DM8" s="71">
        <v>81.599999999999994</v>
      </c>
      <c r="DN8" s="71">
        <v>87.2</v>
      </c>
      <c r="DO8" s="71">
        <v>80.8</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2020-02-03T08:13:03Z</cp:lastPrinted>
  <dcterms:created xsi:type="dcterms:W3CDTF">2019-12-05T07:23:37Z</dcterms:created>
  <dcterms:modified xsi:type="dcterms:W3CDTF">2020-02-03T08:17:56Z</dcterms:modified>
  <cp:category/>
</cp:coreProperties>
</file>