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公園計画室\00照会・回答・通知\庁外\H31\2020.2.3 公営企業に係る「経営比較分析表」の公表について\回答\"/>
    </mc:Choice>
  </mc:AlternateContent>
  <workbookProtection workbookAlgorithmName="SHA-512" workbookHashValue="MvMbRh5ZH9EeRfB4D36SSleoTF50lppptlYLHVVvPiNh3VGL0RdWydH17ELeP62zkkdrqo+9HRkvCiCGKW0PmA==" workbookSaltValue="BeEW+sxEJhT+IxPm4zcnl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GQ30" i="4"/>
  <c r="BZ30" i="4"/>
  <c r="LT76" i="4"/>
  <c r="GQ51" i="4"/>
  <c r="LH30" i="4"/>
  <c r="IE76" i="4"/>
  <c r="BZ51" i="4"/>
  <c r="BG30" i="4"/>
  <c r="KO30" i="4"/>
  <c r="AV76" i="4"/>
  <c r="KO51" i="4"/>
  <c r="LE76" i="4"/>
  <c r="HP76" i="4"/>
  <c r="BG51" i="4"/>
  <c r="FX30" i="4"/>
  <c r="FX51" i="4"/>
  <c r="JV30" i="4"/>
  <c r="HA76" i="4"/>
  <c r="AN51" i="4"/>
  <c r="FE30" i="4"/>
  <c r="KP76" i="4"/>
  <c r="AN30" i="4"/>
  <c r="JV51" i="4"/>
  <c r="AG76" i="4"/>
  <c r="FE51" i="4"/>
  <c r="KA76" i="4"/>
  <c r="EL51" i="4"/>
  <c r="JC30" i="4"/>
  <c r="U30" i="4"/>
  <c r="R76" i="4"/>
  <c r="JC51" i="4"/>
  <c r="GL76" i="4"/>
  <c r="U51" i="4"/>
  <c r="EL30" i="4"/>
</calcChain>
</file>

<file path=xl/sharedStrings.xml><?xml version="1.0" encoding="utf-8"?>
<sst xmlns="http://schemas.openxmlformats.org/spreadsheetml/2006/main" count="292" uniqueCount="132">
  <si>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</si>
  <si>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</si>
  <si>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</si>
  <si>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</si>
  <si>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</si>
  <si>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</si>
  <si>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</si>
  <si>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</si>
  <si>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</si>
  <si>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</si>
  <si>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</si>
  <si>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</si>
  <si>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</si>
  <si>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</si>
  <si>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</si>
  <si>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</si>
  <si>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</si>
  <si>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</si>
  <si>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</si>
  <si>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</si>
  <si>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</si>
  <si>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</si>
  <si>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</si>
  <si>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</si>
  <si>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</si>
  <si>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</si>
  <si>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</si>
  <si>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</si>
  <si>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</si>
  <si>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</si>
  <si>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</si>
  <si>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</si>
  <si>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</si>
  <si>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</si>
  <si>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</si>
  <si>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</si>
  <si>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</si>
  <si>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</si>
  <si>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</si>
  <si>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</si>
  <si>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</si>
  <si>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</si>
  <si>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</si>
  <si>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</si>
  <si>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</si>
  <si>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</si>
  <si>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</si>
  <si>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</si>
  <si>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</si>
  <si>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</si>
  <si>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</si>
  <si>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</si>
  <si>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</si>
  <si>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</si>
  <si>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</si>
  <si>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</si>
  <si>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</si>
  <si>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</si>
  <si>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</si>
  <si>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</si>
  <si>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</si>
  <si>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</si>
  <si>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</si>
  <si>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</si>
  <si>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</si>
  <si>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</si>
  <si>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</si>
  <si>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</si>
  <si>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</si>
  <si>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</si>
  <si>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</si>
  <si>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</si>
  <si>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</si>
  <si>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</si>
  <si>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</si>
  <si>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</si>
  <si>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</si>
  <si>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</si>
  <si>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</si>
  <si>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</si>
  <si>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</si>
  <si>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</si>
  <si>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</si>
  <si>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</si>
  <si>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</si>
  <si>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</si>
  <si>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</si>
  <si>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</si>
  <si>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</si>
  <si>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</si>
  <si>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</si>
  <si>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</si>
  <si>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</si>
  <si>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</si>
  <si>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</si>
  <si>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</si>
  <si>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</si>
  <si>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</si>
  <si>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</si>
  <si>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</si>
  <si>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</si>
  <si>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当該値(N-3)</t>
    <phoneticPr fontId="5"/>
  </si>
  <si>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</si>
  <si>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</si>
  <si>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</si>
  <si>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</si>
  <si>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</si>
  <si>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</si>
  <si>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</si>
  <si>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</si>
  <si>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熱海市</t>
  </si>
  <si>
    <t>来の宮駐車場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</si>
  <si>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</si>
  <si>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</si>
  <si>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</si>
  <si>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</si>
  <si>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</si>
  <si>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</si>
  <si>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</si>
  <si>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</si>
  <si>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</si>
  <si>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</si>
  <si>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</si>
  <si>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</si>
  <si>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</si>
  <si>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</si>
  <si>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</si>
  <si>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</si>
  <si>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が100%を下回っており、④売上高GDP比率、⑤EBITDAともマイナスとなっている。本駐車場は有人管理の駐車場であり、その委託料等の維持管理費が増大していることや他の市営駐車場の供用時間が24時間であることに比べ12時間と短いことから、経営としては厳しい状況にあると言える。さらに平成30年度に機械化工事を実施したことにより、昨年度より数値が悪化している。
　今後は、令和元年度からの指定管理者制度の導入にあわせた機械化による維持管理費の縮減、供用時間の24時間化による利用者数の増加を図り、健全経営に努める。
</t>
    <rPh sb="2" eb="9">
      <t>シュウエキテキシュウシヒリツ</t>
    </rPh>
    <rPh sb="15" eb="17">
      <t>シタマワ</t>
    </rPh>
    <rPh sb="23" eb="26">
      <t>ウリアゲダカ</t>
    </rPh>
    <rPh sb="29" eb="31">
      <t>ヒリツ</t>
    </rPh>
    <rPh sb="52" eb="53">
      <t>ホン</t>
    </rPh>
    <rPh sb="53" eb="56">
      <t>チュウシャジョウ</t>
    </rPh>
    <rPh sb="57" eb="59">
      <t>ユウジン</t>
    </rPh>
    <rPh sb="59" eb="61">
      <t>カンリ</t>
    </rPh>
    <rPh sb="62" eb="65">
      <t>チュウシャジョウ</t>
    </rPh>
    <rPh sb="71" eb="73">
      <t>イタク</t>
    </rPh>
    <rPh sb="73" eb="74">
      <t>リョウ</t>
    </rPh>
    <rPh sb="74" eb="75">
      <t>トウ</t>
    </rPh>
    <rPh sb="76" eb="78">
      <t>イジ</t>
    </rPh>
    <rPh sb="78" eb="81">
      <t>カンリヒ</t>
    </rPh>
    <rPh sb="82" eb="84">
      <t>ゾウダイ</t>
    </rPh>
    <rPh sb="91" eb="92">
      <t>タ</t>
    </rPh>
    <rPh sb="93" eb="95">
      <t>シエイ</t>
    </rPh>
    <rPh sb="95" eb="98">
      <t>チュウシャジョウ</t>
    </rPh>
    <rPh sb="99" eb="101">
      <t>キョウヨウ</t>
    </rPh>
    <rPh sb="101" eb="103">
      <t>ジカン</t>
    </rPh>
    <rPh sb="106" eb="108">
      <t>ジカン</t>
    </rPh>
    <rPh sb="114" eb="115">
      <t>クラ</t>
    </rPh>
    <rPh sb="118" eb="120">
      <t>ジカン</t>
    </rPh>
    <rPh sb="121" eb="122">
      <t>ミジカ</t>
    </rPh>
    <rPh sb="128" eb="130">
      <t>ケイエイ</t>
    </rPh>
    <rPh sb="134" eb="135">
      <t>キビ</t>
    </rPh>
    <rPh sb="137" eb="139">
      <t>ジョウキョウ</t>
    </rPh>
    <rPh sb="143" eb="144">
      <t>イ</t>
    </rPh>
    <rPh sb="150" eb="152">
      <t>ヘイセイ</t>
    </rPh>
    <rPh sb="154" eb="156">
      <t>ネンド</t>
    </rPh>
    <rPh sb="157" eb="160">
      <t>キカイカ</t>
    </rPh>
    <rPh sb="160" eb="162">
      <t>コウジ</t>
    </rPh>
    <rPh sb="163" eb="165">
      <t>ジッシ</t>
    </rPh>
    <rPh sb="173" eb="176">
      <t>サクネンド</t>
    </rPh>
    <rPh sb="178" eb="180">
      <t>スウチ</t>
    </rPh>
    <rPh sb="181" eb="183">
      <t>アッカ</t>
    </rPh>
    <rPh sb="217" eb="220">
      <t>キカイカ</t>
    </rPh>
    <rPh sb="223" eb="225">
      <t>イジ</t>
    </rPh>
    <rPh sb="225" eb="228">
      <t>カンリヒ</t>
    </rPh>
    <rPh sb="229" eb="231">
      <t>シュクゲン</t>
    </rPh>
    <rPh sb="232" eb="234">
      <t>キョウヨウ</t>
    </rPh>
    <rPh sb="234" eb="236">
      <t>ジカン</t>
    </rPh>
    <rPh sb="239" eb="241">
      <t>ジカン</t>
    </rPh>
    <rPh sb="241" eb="242">
      <t>カ</t>
    </rPh>
    <rPh sb="245" eb="249">
      <t>リヨウシャスウ</t>
    </rPh>
    <rPh sb="250" eb="252">
      <t>ゾウカ</t>
    </rPh>
    <rPh sb="253" eb="254">
      <t>ハカ</t>
    </rPh>
    <rPh sb="256" eb="258">
      <t>ケンゼン</t>
    </rPh>
    <rPh sb="258" eb="260">
      <t>ケイエイ</t>
    </rPh>
    <rPh sb="261" eb="262">
      <t>ツト</t>
    </rPh>
    <phoneticPr fontId="5"/>
  </si>
  <si>
    <t>　平成30年度は維持管理費の削減等を目的とした機械化工事を実施した。
　⑧設備投資見込額について、今後は予防保全についても考慮しつつ、見込額を見直していく。</t>
    <rPh sb="1" eb="3">
      <t>ヘイセイ</t>
    </rPh>
    <rPh sb="5" eb="7">
      <t>ネンド</t>
    </rPh>
    <rPh sb="8" eb="10">
      <t>イジ</t>
    </rPh>
    <rPh sb="10" eb="13">
      <t>カンリヒ</t>
    </rPh>
    <rPh sb="14" eb="16">
      <t>サクゲン</t>
    </rPh>
    <rPh sb="16" eb="17">
      <t>トウ</t>
    </rPh>
    <rPh sb="18" eb="20">
      <t>モクテキ</t>
    </rPh>
    <rPh sb="23" eb="26">
      <t>キカイカ</t>
    </rPh>
    <rPh sb="26" eb="28">
      <t>コウジ</t>
    </rPh>
    <rPh sb="29" eb="31">
      <t>ジッシ</t>
    </rPh>
    <rPh sb="37" eb="39">
      <t>セツビ</t>
    </rPh>
    <rPh sb="39" eb="41">
      <t>トウシ</t>
    </rPh>
    <rPh sb="41" eb="43">
      <t>ミコミ</t>
    </rPh>
    <rPh sb="43" eb="44">
      <t>ガク</t>
    </rPh>
    <rPh sb="49" eb="51">
      <t>コンゴ</t>
    </rPh>
    <rPh sb="52" eb="54">
      <t>ヨボウ</t>
    </rPh>
    <rPh sb="54" eb="56">
      <t>ホゼン</t>
    </rPh>
    <rPh sb="61" eb="63">
      <t>コウリョ</t>
    </rPh>
    <rPh sb="67" eb="69">
      <t>ミコミ</t>
    </rPh>
    <rPh sb="69" eb="70">
      <t>ガク</t>
    </rPh>
    <rPh sb="71" eb="73">
      <t>ミナオ</t>
    </rPh>
    <phoneticPr fontId="5"/>
  </si>
  <si>
    <t>　③稼動率は比較的高い状況にあり、周辺施設の状況から稼働率を維持できると考えられる。
　現在、供用時間が午前7時から午後7時までとなっているが、平成30年度に機械化工事を実施し、令和元年度からは供用時間を他の市営駐車場と同様に24時間とすることで稼働率の増加を見込んでいる。</t>
    <rPh sb="2" eb="4">
      <t>カドウ</t>
    </rPh>
    <rPh sb="4" eb="5">
      <t>リツ</t>
    </rPh>
    <rPh sb="6" eb="9">
      <t>ヒカクテキ</t>
    </rPh>
    <rPh sb="9" eb="10">
      <t>タカ</t>
    </rPh>
    <rPh sb="11" eb="13">
      <t>ジョウキョウ</t>
    </rPh>
    <rPh sb="17" eb="19">
      <t>シュウヘン</t>
    </rPh>
    <rPh sb="19" eb="21">
      <t>シセツ</t>
    </rPh>
    <rPh sb="22" eb="24">
      <t>ジョウキョウ</t>
    </rPh>
    <rPh sb="26" eb="28">
      <t>カドウ</t>
    </rPh>
    <rPh sb="28" eb="29">
      <t>リツ</t>
    </rPh>
    <rPh sb="30" eb="32">
      <t>イジ</t>
    </rPh>
    <rPh sb="36" eb="37">
      <t>カンガ</t>
    </rPh>
    <rPh sb="44" eb="46">
      <t>ゲンザイ</t>
    </rPh>
    <rPh sb="47" eb="49">
      <t>キョウヨウ</t>
    </rPh>
    <rPh sb="49" eb="51">
      <t>ジカン</t>
    </rPh>
    <rPh sb="52" eb="54">
      <t>ゴゼン</t>
    </rPh>
    <rPh sb="55" eb="56">
      <t>ジ</t>
    </rPh>
    <rPh sb="58" eb="60">
      <t>ゴゴ</t>
    </rPh>
    <rPh sb="61" eb="62">
      <t>ジ</t>
    </rPh>
    <rPh sb="72" eb="74">
      <t>ヘイセイ</t>
    </rPh>
    <rPh sb="76" eb="78">
      <t>ネンド</t>
    </rPh>
    <rPh sb="79" eb="82">
      <t>キカイカ</t>
    </rPh>
    <rPh sb="82" eb="84">
      <t>コウジ</t>
    </rPh>
    <rPh sb="85" eb="87">
      <t>ジッシ</t>
    </rPh>
    <rPh sb="89" eb="91">
      <t>レイワ</t>
    </rPh>
    <rPh sb="91" eb="93">
      <t>ガンネン</t>
    </rPh>
    <rPh sb="93" eb="94">
      <t>ド</t>
    </rPh>
    <rPh sb="97" eb="99">
      <t>キョウヨウ</t>
    </rPh>
    <rPh sb="99" eb="101">
      <t>ジカン</t>
    </rPh>
    <rPh sb="102" eb="103">
      <t>タ</t>
    </rPh>
    <rPh sb="104" eb="106">
      <t>シエイ</t>
    </rPh>
    <rPh sb="106" eb="109">
      <t>チュウシャジョウ</t>
    </rPh>
    <rPh sb="110" eb="112">
      <t>ドウヨウ</t>
    </rPh>
    <rPh sb="115" eb="117">
      <t>ジカン</t>
    </rPh>
    <rPh sb="123" eb="125">
      <t>カドウ</t>
    </rPh>
    <rPh sb="125" eb="126">
      <t>リツ</t>
    </rPh>
    <rPh sb="127" eb="129">
      <t>ゾウカ</t>
    </rPh>
    <rPh sb="130" eb="132">
      <t>ミコ</t>
    </rPh>
    <phoneticPr fontId="5"/>
  </si>
  <si>
    <t>　稼働率は比較的高い状況にあるが、維持管理経費の増大により収益等の状況は厳しい状況にあるため、平成30年度の機械化工事による維持管理経費の抑制や供用時間の変更で経営改善を図っていく。
　令和元年度からは指定管理者制度を導入しており、サービス向上や経費の節減に努め、更新費用等に充てる財源を確保しつつ健全経営に努める。</t>
    <rPh sb="1" eb="3">
      <t>カドウ</t>
    </rPh>
    <rPh sb="3" eb="4">
      <t>リツ</t>
    </rPh>
    <rPh sb="5" eb="8">
      <t>ヒカクテキ</t>
    </rPh>
    <rPh sb="8" eb="9">
      <t>タカ</t>
    </rPh>
    <rPh sb="10" eb="12">
      <t>ジョウキョウ</t>
    </rPh>
    <rPh sb="17" eb="19">
      <t>イジ</t>
    </rPh>
    <rPh sb="19" eb="21">
      <t>カンリ</t>
    </rPh>
    <rPh sb="21" eb="23">
      <t>ケイヒ</t>
    </rPh>
    <rPh sb="24" eb="26">
      <t>ゾウダイ</t>
    </rPh>
    <rPh sb="29" eb="31">
      <t>シュウエキ</t>
    </rPh>
    <rPh sb="31" eb="32">
      <t>トウ</t>
    </rPh>
    <rPh sb="33" eb="35">
      <t>ジョウキョウ</t>
    </rPh>
    <rPh sb="36" eb="37">
      <t>キビ</t>
    </rPh>
    <rPh sb="39" eb="41">
      <t>ジョウキョウ</t>
    </rPh>
    <rPh sb="47" eb="49">
      <t>ヘイセイ</t>
    </rPh>
    <rPh sb="51" eb="53">
      <t>ネンド</t>
    </rPh>
    <rPh sb="54" eb="57">
      <t>キカイカ</t>
    </rPh>
    <rPh sb="57" eb="59">
      <t>コウジ</t>
    </rPh>
    <rPh sb="62" eb="64">
      <t>イジ</t>
    </rPh>
    <rPh sb="64" eb="66">
      <t>カンリ</t>
    </rPh>
    <rPh sb="66" eb="68">
      <t>ケイヒ</t>
    </rPh>
    <rPh sb="69" eb="71">
      <t>ヨクセイ</t>
    </rPh>
    <rPh sb="72" eb="74">
      <t>キョウヨウ</t>
    </rPh>
    <rPh sb="74" eb="76">
      <t>ジカン</t>
    </rPh>
    <rPh sb="77" eb="79">
      <t>ヘンコウ</t>
    </rPh>
    <rPh sb="80" eb="82">
      <t>ケイエイ</t>
    </rPh>
    <rPh sb="82" eb="84">
      <t>カイゼン</t>
    </rPh>
    <rPh sb="85" eb="86">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</si>
</sst>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76.599999999999994</c:v>
                </c:pt>
                <c:pt idx="3">
                  <c:v>61.7</c:v>
                </c:pt>
                <c:pt idx="4">
                  <c:v>36.1</c:v>
                </c:pt>
              </c:numCache>
            </c:numRef>
          </c:val>
          <c:extLst>
            <c:ext xmlns:c16="http://schemas.microsoft.com/office/drawing/2014/chart" uri="{C3380CC4-5D6E-409C-BE32-E72D297353CC}">
              <c16:uniqueId val="{00000000-5947-46B4-95BE-B575015B9DA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5947-46B4-95BE-B575015B9DAB}"/>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433E-46FA-A067-926DE99E778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433E-46FA-A067-926DE99E7786}"/>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FEA-4A26-A9C9-7AC1C96BCA4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FEA-4A26-A9C9-7AC1C96BCA4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72A-4D17-8EDC-AD8E7147DB3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2A-4D17-8EDC-AD8E7147DB3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B2C0-4C54-9207-4412FD8C542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B2C0-4C54-9207-4412FD8C542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5AE7-423A-8FE3-200D8E1586D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5AE7-423A-8FE3-200D8E1586D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133.9</c:v>
                </c:pt>
                <c:pt idx="3">
                  <c:v>135.6</c:v>
                </c:pt>
                <c:pt idx="4">
                  <c:v>144.1</c:v>
                </c:pt>
              </c:numCache>
            </c:numRef>
          </c:val>
          <c:extLst>
            <c:ext xmlns:c16="http://schemas.microsoft.com/office/drawing/2014/chart" uri="{C3380CC4-5D6E-409C-BE32-E72D297353CC}">
              <c16:uniqueId val="{00000000-F166-42AC-B667-3E68D51B788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F166-42AC-B667-3E68D51B7883}"/>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-13.2</c:v>
                </c:pt>
                <c:pt idx="3">
                  <c:v>-28.1</c:v>
                </c:pt>
                <c:pt idx="4">
                  <c:v>-40.6</c:v>
                </c:pt>
              </c:numCache>
            </c:numRef>
          </c:val>
          <c:extLst>
            <c:ext xmlns:c16="http://schemas.microsoft.com/office/drawing/2014/chart" uri="{C3380CC4-5D6E-409C-BE32-E72D297353CC}">
              <c16:uniqueId val="{00000000-3BA6-4629-8C2D-89F8779620C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3BA6-4629-8C2D-89F8779620C1}"/>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-4682</c:v>
                </c:pt>
                <c:pt idx="3">
                  <c:v>-6028</c:v>
                </c:pt>
                <c:pt idx="4">
                  <c:v>-7190</c:v>
                </c:pt>
              </c:numCache>
            </c:numRef>
          </c:val>
          <c:extLst>
            <c:ext xmlns:c16="http://schemas.microsoft.com/office/drawing/2014/chart" uri="{C3380CC4-5D6E-409C-BE32-E72D297353CC}">
              <c16:uniqueId val="{00000000-7701-4588-88C9-1F31849379C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7701-4588-88C9-1F31849379C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52" zoomScale="90" zoomScaleNormal="9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静岡県熱海市　来の宮駐車場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2000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118</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32</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59</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108</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f>データ!AA7</f>
        <v>76.599999999999994</v>
      </c>
      <c r="BH31" s="110"/>
      <c r="BI31" s="110"/>
      <c r="BJ31" s="110"/>
      <c r="BK31" s="110"/>
      <c r="BL31" s="110"/>
      <c r="BM31" s="110"/>
      <c r="BN31" s="110"/>
      <c r="BO31" s="110"/>
      <c r="BP31" s="110"/>
      <c r="BQ31" s="110"/>
      <c r="BR31" s="110"/>
      <c r="BS31" s="110"/>
      <c r="BT31" s="110"/>
      <c r="BU31" s="110"/>
      <c r="BV31" s="110"/>
      <c r="BW31" s="110"/>
      <c r="BX31" s="110"/>
      <c r="BY31" s="110"/>
      <c r="BZ31" s="110">
        <f>データ!AB7</f>
        <v>61.7</v>
      </c>
      <c r="CA31" s="110"/>
      <c r="CB31" s="110"/>
      <c r="CC31" s="110"/>
      <c r="CD31" s="110"/>
      <c r="CE31" s="110"/>
      <c r="CF31" s="110"/>
      <c r="CG31" s="110"/>
      <c r="CH31" s="110"/>
      <c r="CI31" s="110"/>
      <c r="CJ31" s="110"/>
      <c r="CK31" s="110"/>
      <c r="CL31" s="110"/>
      <c r="CM31" s="110"/>
      <c r="CN31" s="110"/>
      <c r="CO31" s="110"/>
      <c r="CP31" s="110"/>
      <c r="CQ31" s="110"/>
      <c r="CR31" s="110"/>
      <c r="CS31" s="110">
        <f>データ!AC7</f>
        <v>36.1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f>データ!DM7</f>
        <v>133.9</v>
      </c>
      <c r="KP31" s="81"/>
      <c r="KQ31" s="81"/>
      <c r="KR31" s="81"/>
      <c r="KS31" s="81"/>
      <c r="KT31" s="81"/>
      <c r="KU31" s="81"/>
      <c r="KV31" s="81"/>
      <c r="KW31" s="81"/>
      <c r="KX31" s="81"/>
      <c r="KY31" s="81"/>
      <c r="KZ31" s="81"/>
      <c r="LA31" s="81"/>
      <c r="LB31" s="81"/>
      <c r="LC31" s="81"/>
      <c r="LD31" s="81"/>
      <c r="LE31" s="81"/>
      <c r="LF31" s="81"/>
      <c r="LG31" s="82"/>
      <c r="LH31" s="80">
        <f>データ!DN7</f>
        <v>135.6</v>
      </c>
      <c r="LI31" s="81"/>
      <c r="LJ31" s="81"/>
      <c r="LK31" s="81"/>
      <c r="LL31" s="81"/>
      <c r="LM31" s="81"/>
      <c r="LN31" s="81"/>
      <c r="LO31" s="81"/>
      <c r="LP31" s="81"/>
      <c r="LQ31" s="81"/>
      <c r="LR31" s="81"/>
      <c r="LS31" s="81"/>
      <c r="LT31" s="81"/>
      <c r="LU31" s="81"/>
      <c r="LV31" s="81"/>
      <c r="LW31" s="81"/>
      <c r="LX31" s="81"/>
      <c r="LY31" s="81"/>
      <c r="LZ31" s="82"/>
      <c r="MA31" s="80">
        <f>データ!DO7</f>
        <v>144.1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f>データ!BH7</f>
        <v>-13.2</v>
      </c>
      <c r="FY52" s="110"/>
      <c r="FZ52" s="110"/>
      <c r="GA52" s="110"/>
      <c r="GB52" s="110"/>
      <c r="GC52" s="110"/>
      <c r="GD52" s="110"/>
      <c r="GE52" s="110"/>
      <c r="GF52" s="110"/>
      <c r="GG52" s="110"/>
      <c r="GH52" s="110"/>
      <c r="GI52" s="110"/>
      <c r="GJ52" s="110"/>
      <c r="GK52" s="110"/>
      <c r="GL52" s="110"/>
      <c r="GM52" s="110"/>
      <c r="GN52" s="110"/>
      <c r="GO52" s="110"/>
      <c r="GP52" s="110"/>
      <c r="GQ52" s="110">
        <f>データ!BI7</f>
        <v>-28.1</v>
      </c>
      <c r="GR52" s="110"/>
      <c r="GS52" s="110"/>
      <c r="GT52" s="110"/>
      <c r="GU52" s="110"/>
      <c r="GV52" s="110"/>
      <c r="GW52" s="110"/>
      <c r="GX52" s="110"/>
      <c r="GY52" s="110"/>
      <c r="GZ52" s="110"/>
      <c r="HA52" s="110"/>
      <c r="HB52" s="110"/>
      <c r="HC52" s="110"/>
      <c r="HD52" s="110"/>
      <c r="HE52" s="110"/>
      <c r="HF52" s="110"/>
      <c r="HG52" s="110"/>
      <c r="HH52" s="110"/>
      <c r="HI52" s="110"/>
      <c r="HJ52" s="110">
        <f>データ!BJ7</f>
        <v>-40.6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f>データ!BS7</f>
        <v>-4682</v>
      </c>
      <c r="KP52" s="109"/>
      <c r="KQ52" s="109"/>
      <c r="KR52" s="109"/>
      <c r="KS52" s="109"/>
      <c r="KT52" s="109"/>
      <c r="KU52" s="109"/>
      <c r="KV52" s="109"/>
      <c r="KW52" s="109"/>
      <c r="KX52" s="109"/>
      <c r="KY52" s="109"/>
      <c r="KZ52" s="109"/>
      <c r="LA52" s="109"/>
      <c r="LB52" s="109"/>
      <c r="LC52" s="109"/>
      <c r="LD52" s="109"/>
      <c r="LE52" s="109"/>
      <c r="LF52" s="109"/>
      <c r="LG52" s="109"/>
      <c r="LH52" s="109">
        <f>データ!BT7</f>
        <v>-6028</v>
      </c>
      <c r="LI52" s="109"/>
      <c r="LJ52" s="109"/>
      <c r="LK52" s="109"/>
      <c r="LL52" s="109"/>
      <c r="LM52" s="109"/>
      <c r="LN52" s="109"/>
      <c r="LO52" s="109"/>
      <c r="LP52" s="109"/>
      <c r="LQ52" s="109"/>
      <c r="LR52" s="109"/>
      <c r="LS52" s="109"/>
      <c r="LT52" s="109"/>
      <c r="LU52" s="109"/>
      <c r="LV52" s="109"/>
      <c r="LW52" s="109"/>
      <c r="LX52" s="109"/>
      <c r="LY52" s="109"/>
      <c r="LZ52" s="109"/>
      <c r="MA52" s="109">
        <f>データ!BU7</f>
        <v>-7190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23</v>
      </c>
      <c r="V53" s="109"/>
      <c r="W53" s="109"/>
      <c r="X53" s="109"/>
      <c r="Y53" s="109"/>
      <c r="Z53" s="109"/>
      <c r="AA53" s="109"/>
      <c r="AB53" s="109"/>
      <c r="AC53" s="109"/>
      <c r="AD53" s="109"/>
      <c r="AE53" s="109"/>
      <c r="AF53" s="109"/>
      <c r="AG53" s="109"/>
      <c r="AH53" s="109"/>
      <c r="AI53" s="109"/>
      <c r="AJ53" s="109"/>
      <c r="AK53" s="109"/>
      <c r="AL53" s="109"/>
      <c r="AM53" s="109"/>
      <c r="AN53" s="109">
        <f>データ!BA7</f>
        <v>22</v>
      </c>
      <c r="AO53" s="109"/>
      <c r="AP53" s="109"/>
      <c r="AQ53" s="109"/>
      <c r="AR53" s="109"/>
      <c r="AS53" s="109"/>
      <c r="AT53" s="109"/>
      <c r="AU53" s="109"/>
      <c r="AV53" s="109"/>
      <c r="AW53" s="109"/>
      <c r="AX53" s="109"/>
      <c r="AY53" s="109"/>
      <c r="AZ53" s="109"/>
      <c r="BA53" s="109"/>
      <c r="BB53" s="109"/>
      <c r="BC53" s="109"/>
      <c r="BD53" s="109"/>
      <c r="BE53" s="109"/>
      <c r="BF53" s="109"/>
      <c r="BG53" s="109">
        <f>データ!BB7</f>
        <v>16</v>
      </c>
      <c r="BH53" s="109"/>
      <c r="BI53" s="109"/>
      <c r="BJ53" s="109"/>
      <c r="BK53" s="109"/>
      <c r="BL53" s="109"/>
      <c r="BM53" s="109"/>
      <c r="BN53" s="109"/>
      <c r="BO53" s="109"/>
      <c r="BP53" s="109"/>
      <c r="BQ53" s="109"/>
      <c r="BR53" s="109"/>
      <c r="BS53" s="109"/>
      <c r="BT53" s="109"/>
      <c r="BU53" s="109"/>
      <c r="BV53" s="109"/>
      <c r="BW53" s="109"/>
      <c r="BX53" s="109"/>
      <c r="BY53" s="109"/>
      <c r="BZ53" s="109">
        <f>データ!BC7</f>
        <v>21</v>
      </c>
      <c r="CA53" s="109"/>
      <c r="CB53" s="109"/>
      <c r="CC53" s="109"/>
      <c r="CD53" s="109"/>
      <c r="CE53" s="109"/>
      <c r="CF53" s="109"/>
      <c r="CG53" s="109"/>
      <c r="CH53" s="109"/>
      <c r="CI53" s="109"/>
      <c r="CJ53" s="109"/>
      <c r="CK53" s="109"/>
      <c r="CL53" s="109"/>
      <c r="CM53" s="109"/>
      <c r="CN53" s="109"/>
      <c r="CO53" s="109"/>
      <c r="CP53" s="109"/>
      <c r="CQ53" s="109"/>
      <c r="CR53" s="109"/>
      <c r="CS53" s="109">
        <f>データ!BD7</f>
        <v>17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7496</v>
      </c>
      <c r="JD53" s="109"/>
      <c r="JE53" s="109"/>
      <c r="JF53" s="109"/>
      <c r="JG53" s="109"/>
      <c r="JH53" s="109"/>
      <c r="JI53" s="109"/>
      <c r="JJ53" s="109"/>
      <c r="JK53" s="109"/>
      <c r="JL53" s="109"/>
      <c r="JM53" s="109"/>
      <c r="JN53" s="109"/>
      <c r="JO53" s="109"/>
      <c r="JP53" s="109"/>
      <c r="JQ53" s="109"/>
      <c r="JR53" s="109"/>
      <c r="JS53" s="109"/>
      <c r="JT53" s="109"/>
      <c r="JU53" s="109"/>
      <c r="JV53" s="109">
        <f>データ!BW7</f>
        <v>6967</v>
      </c>
      <c r="JW53" s="109"/>
      <c r="JX53" s="109"/>
      <c r="JY53" s="109"/>
      <c r="JZ53" s="109"/>
      <c r="KA53" s="109"/>
      <c r="KB53" s="109"/>
      <c r="KC53" s="109"/>
      <c r="KD53" s="109"/>
      <c r="KE53" s="109"/>
      <c r="KF53" s="109"/>
      <c r="KG53" s="109"/>
      <c r="KH53" s="109"/>
      <c r="KI53" s="109"/>
      <c r="KJ53" s="109"/>
      <c r="KK53" s="109"/>
      <c r="KL53" s="109"/>
      <c r="KM53" s="109"/>
      <c r="KN53" s="109"/>
      <c r="KO53" s="109">
        <f>データ!BX7</f>
        <v>7138</v>
      </c>
      <c r="KP53" s="109"/>
      <c r="KQ53" s="109"/>
      <c r="KR53" s="109"/>
      <c r="KS53" s="109"/>
      <c r="KT53" s="109"/>
      <c r="KU53" s="109"/>
      <c r="KV53" s="109"/>
      <c r="KW53" s="109"/>
      <c r="KX53" s="109"/>
      <c r="KY53" s="109"/>
      <c r="KZ53" s="109"/>
      <c r="LA53" s="109"/>
      <c r="LB53" s="109"/>
      <c r="LC53" s="109"/>
      <c r="LD53" s="109"/>
      <c r="LE53" s="109"/>
      <c r="LF53" s="109"/>
      <c r="LG53" s="109"/>
      <c r="LH53" s="109">
        <f>データ!BY7</f>
        <v>8131</v>
      </c>
      <c r="LI53" s="109"/>
      <c r="LJ53" s="109"/>
      <c r="LK53" s="109"/>
      <c r="LL53" s="109"/>
      <c r="LM53" s="109"/>
      <c r="LN53" s="109"/>
      <c r="LO53" s="109"/>
      <c r="LP53" s="109"/>
      <c r="LQ53" s="109"/>
      <c r="LR53" s="109"/>
      <c r="LS53" s="109"/>
      <c r="LT53" s="109"/>
      <c r="LU53" s="109"/>
      <c r="LV53" s="109"/>
      <c r="LW53" s="109"/>
      <c r="LX53" s="109"/>
      <c r="LY53" s="109"/>
      <c r="LZ53" s="109"/>
      <c r="MA53" s="109">
        <f>データ!BZ7</f>
        <v>8024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0ktUCPJLmtP2+uEeRSLA0dZchthkt6gfi5fZXLIgC5rjZK+JRHwkjUyE5xiSiLRqaI0GPTHiHlWXVMsnoHGifQ==" saltValue="6kSXg/vIoIsfujKatPgll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100</v>
      </c>
      <c r="AO5" s="59" t="s">
        <v>93</v>
      </c>
      <c r="AP5" s="59" t="s">
        <v>94</v>
      </c>
      <c r="AQ5" s="59" t="s">
        <v>95</v>
      </c>
      <c r="AR5" s="59" t="s">
        <v>96</v>
      </c>
      <c r="AS5" s="59" t="s">
        <v>97</v>
      </c>
      <c r="AT5" s="59" t="s">
        <v>98</v>
      </c>
      <c r="AU5" s="59" t="s">
        <v>88</v>
      </c>
      <c r="AV5" s="59" t="s">
        <v>101</v>
      </c>
      <c r="AW5" s="59" t="s">
        <v>102</v>
      </c>
      <c r="AX5" s="59" t="s">
        <v>91</v>
      </c>
      <c r="AY5" s="59" t="s">
        <v>100</v>
      </c>
      <c r="AZ5" s="59" t="s">
        <v>93</v>
      </c>
      <c r="BA5" s="59" t="s">
        <v>94</v>
      </c>
      <c r="BB5" s="59" t="s">
        <v>95</v>
      </c>
      <c r="BC5" s="59" t="s">
        <v>96</v>
      </c>
      <c r="BD5" s="59" t="s">
        <v>97</v>
      </c>
      <c r="BE5" s="59" t="s">
        <v>98</v>
      </c>
      <c r="BF5" s="59" t="s">
        <v>88</v>
      </c>
      <c r="BG5" s="59" t="s">
        <v>89</v>
      </c>
      <c r="BH5" s="59" t="s">
        <v>90</v>
      </c>
      <c r="BI5" s="59" t="s">
        <v>91</v>
      </c>
      <c r="BJ5" s="59" t="s">
        <v>100</v>
      </c>
      <c r="BK5" s="59" t="s">
        <v>93</v>
      </c>
      <c r="BL5" s="59" t="s">
        <v>94</v>
      </c>
      <c r="BM5" s="59" t="s">
        <v>95</v>
      </c>
      <c r="BN5" s="59" t="s">
        <v>96</v>
      </c>
      <c r="BO5" s="59" t="s">
        <v>97</v>
      </c>
      <c r="BP5" s="59" t="s">
        <v>98</v>
      </c>
      <c r="BQ5" s="59" t="s">
        <v>88</v>
      </c>
      <c r="BR5" s="59" t="s">
        <v>89</v>
      </c>
      <c r="BS5" s="59" t="s">
        <v>90</v>
      </c>
      <c r="BT5" s="59" t="s">
        <v>91</v>
      </c>
      <c r="BU5" s="59" t="s">
        <v>103</v>
      </c>
      <c r="BV5" s="59" t="s">
        <v>93</v>
      </c>
      <c r="BW5" s="59" t="s">
        <v>94</v>
      </c>
      <c r="BX5" s="59" t="s">
        <v>95</v>
      </c>
      <c r="BY5" s="59" t="s">
        <v>96</v>
      </c>
      <c r="BZ5" s="59" t="s">
        <v>97</v>
      </c>
      <c r="CA5" s="59" t="s">
        <v>98</v>
      </c>
      <c r="CB5" s="59" t="s">
        <v>88</v>
      </c>
      <c r="CC5" s="59" t="s">
        <v>89</v>
      </c>
      <c r="CD5" s="59" t="s">
        <v>90</v>
      </c>
      <c r="CE5" s="59" t="s">
        <v>91</v>
      </c>
      <c r="CF5" s="59" t="s">
        <v>100</v>
      </c>
      <c r="CG5" s="59" t="s">
        <v>93</v>
      </c>
      <c r="CH5" s="59" t="s">
        <v>94</v>
      </c>
      <c r="CI5" s="59" t="s">
        <v>95</v>
      </c>
      <c r="CJ5" s="59" t="s">
        <v>96</v>
      </c>
      <c r="CK5" s="59" t="s">
        <v>97</v>
      </c>
      <c r="CL5" s="59" t="s">
        <v>98</v>
      </c>
      <c r="CM5" s="142"/>
      <c r="CN5" s="142"/>
      <c r="CO5" s="59" t="s">
        <v>88</v>
      </c>
      <c r="CP5" s="59" t="s">
        <v>89</v>
      </c>
      <c r="CQ5" s="59" t="s">
        <v>90</v>
      </c>
      <c r="CR5" s="59" t="s">
        <v>91</v>
      </c>
      <c r="CS5" s="59" t="s">
        <v>100</v>
      </c>
      <c r="CT5" s="59" t="s">
        <v>93</v>
      </c>
      <c r="CU5" s="59" t="s">
        <v>94</v>
      </c>
      <c r="CV5" s="59" t="s">
        <v>95</v>
      </c>
      <c r="CW5" s="59" t="s">
        <v>96</v>
      </c>
      <c r="CX5" s="59" t="s">
        <v>97</v>
      </c>
      <c r="CY5" s="59" t="s">
        <v>98</v>
      </c>
      <c r="CZ5" s="59" t="s">
        <v>104</v>
      </c>
      <c r="DA5" s="59" t="s">
        <v>101</v>
      </c>
      <c r="DB5" s="59" t="s">
        <v>90</v>
      </c>
      <c r="DC5" s="59" t="s">
        <v>105</v>
      </c>
      <c r="DD5" s="59" t="s">
        <v>100</v>
      </c>
      <c r="DE5" s="59" t="s">
        <v>93</v>
      </c>
      <c r="DF5" s="59" t="s">
        <v>94</v>
      </c>
      <c r="DG5" s="59" t="s">
        <v>95</v>
      </c>
      <c r="DH5" s="59" t="s">
        <v>96</v>
      </c>
      <c r="DI5" s="59" t="s">
        <v>97</v>
      </c>
      <c r="DJ5" s="59" t="s">
        <v>35</v>
      </c>
      <c r="DK5" s="59" t="s">
        <v>104</v>
      </c>
      <c r="DL5" s="59" t="s">
        <v>89</v>
      </c>
      <c r="DM5" s="59" t="s">
        <v>102</v>
      </c>
      <c r="DN5" s="59" t="s">
        <v>91</v>
      </c>
      <c r="DO5" s="59" t="s">
        <v>100</v>
      </c>
      <c r="DP5" s="59" t="s">
        <v>93</v>
      </c>
      <c r="DQ5" s="59" t="s">
        <v>94</v>
      </c>
      <c r="DR5" s="59" t="s">
        <v>95</v>
      </c>
      <c r="DS5" s="59" t="s">
        <v>96</v>
      </c>
      <c r="DT5" s="59" t="s">
        <v>97</v>
      </c>
      <c r="DU5" s="59" t="s">
        <v>98</v>
      </c>
    </row>
    <row r="6" spans="1:125" s="66" customFormat="1" x14ac:dyDescent="0.15">
      <c r="A6" s="49" t="s">
        <v>106</v>
      </c>
      <c r="B6" s="60">
        <f>B8</f>
        <v>2018</v>
      </c>
      <c r="C6" s="60">
        <f t="shared" ref="C6:X6" si="1">C8</f>
        <v>222054</v>
      </c>
      <c r="D6" s="60">
        <f t="shared" si="1"/>
        <v>47</v>
      </c>
      <c r="E6" s="60">
        <f t="shared" si="1"/>
        <v>14</v>
      </c>
      <c r="F6" s="60">
        <f t="shared" si="1"/>
        <v>0</v>
      </c>
      <c r="G6" s="60">
        <f t="shared" si="1"/>
        <v>4</v>
      </c>
      <c r="H6" s="60" t="str">
        <f>SUBSTITUTE(H8,"　","")</f>
        <v>静岡県熱海市</v>
      </c>
      <c r="I6" s="60" t="str">
        <f t="shared" si="1"/>
        <v>来の宮駐車場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32</v>
      </c>
      <c r="S6" s="62" t="str">
        <f t="shared" si="1"/>
        <v>駅</v>
      </c>
      <c r="T6" s="62" t="str">
        <f t="shared" si="1"/>
        <v>無</v>
      </c>
      <c r="U6" s="63">
        <f t="shared" si="1"/>
        <v>2000</v>
      </c>
      <c r="V6" s="63">
        <f t="shared" si="1"/>
        <v>59</v>
      </c>
      <c r="W6" s="63">
        <f t="shared" si="1"/>
        <v>108</v>
      </c>
      <c r="X6" s="62" t="str">
        <f t="shared" si="1"/>
        <v>導入なし</v>
      </c>
      <c r="Y6" s="64" t="e">
        <f>IF(Y8="-",NA(),Y8)</f>
        <v>#N/A</v>
      </c>
      <c r="Z6" s="64" t="e">
        <f t="shared" ref="Z6:AH6" si="2">IF(Z8="-",NA(),Z8)</f>
        <v>#N/A</v>
      </c>
      <c r="AA6" s="64">
        <f t="shared" si="2"/>
        <v>76.599999999999994</v>
      </c>
      <c r="AB6" s="64">
        <f t="shared" si="2"/>
        <v>61.7</v>
      </c>
      <c r="AC6" s="64">
        <f t="shared" si="2"/>
        <v>36.1</v>
      </c>
      <c r="AD6" s="64">
        <f t="shared" si="2"/>
        <v>385.5</v>
      </c>
      <c r="AE6" s="64">
        <f t="shared" si="2"/>
        <v>419.4</v>
      </c>
      <c r="AF6" s="64">
        <f t="shared" si="2"/>
        <v>371</v>
      </c>
      <c r="AG6" s="64">
        <f t="shared" si="2"/>
        <v>509.2</v>
      </c>
      <c r="AH6" s="64">
        <f t="shared" si="2"/>
        <v>449.1</v>
      </c>
      <c r="AI6" s="61" t="str">
        <f>IF(AI8="-","",IF(AI8="-","【-】","【"&amp;SUBSTITUTE(TEXT(AI8,"#,##0.0"),"-","△")&amp;"】"))</f>
        <v>【297.1】</v>
      </c>
      <c r="AJ6" s="64" t="e">
        <f>IF(AJ8="-",NA(),AJ8)</f>
        <v>#N/A</v>
      </c>
      <c r="AK6" s="64" t="e">
        <f t="shared" ref="AK6:AS6" si="3">IF(AK8="-",NA(),AK8)</f>
        <v>#N/A</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t="e">
        <f>IF(AU8="-",NA(),AU8)</f>
        <v>#N/A</v>
      </c>
      <c r="AV6" s="65" t="e">
        <f t="shared" ref="AV6:BD6" si="4">IF(AV8="-",NA(),AV8)</f>
        <v>#N/A</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t="e">
        <f>IF(BF8="-",NA(),BF8)</f>
        <v>#N/A</v>
      </c>
      <c r="BG6" s="64" t="e">
        <f t="shared" ref="BG6:BO6" si="5">IF(BG8="-",NA(),BG8)</f>
        <v>#N/A</v>
      </c>
      <c r="BH6" s="64">
        <f t="shared" si="5"/>
        <v>-13.2</v>
      </c>
      <c r="BI6" s="64">
        <f t="shared" si="5"/>
        <v>-28.1</v>
      </c>
      <c r="BJ6" s="64">
        <f t="shared" si="5"/>
        <v>-40.6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t="e">
        <f>IF(BQ8="-",NA(),BQ8)</f>
        <v>#N/A</v>
      </c>
      <c r="BR6" s="65" t="e">
        <f t="shared" ref="BR6:BZ6" si="6">IF(BR8="-",NA(),BR8)</f>
        <v>#N/A</v>
      </c>
      <c r="BS6" s="65">
        <f t="shared" si="6"/>
        <v>-4682</v>
      </c>
      <c r="BT6" s="65">
        <f t="shared" si="6"/>
        <v>-6028</v>
      </c>
      <c r="BU6" s="65">
        <f t="shared" si="6"/>
        <v>-7190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107</v>
      </c>
      <c r="CM6" s="63">
        <f t="shared" ref="CM6:CN6" si="7">CM8</f>
        <v>0</v>
      </c>
      <c r="CN6" s="63">
        <f t="shared" si="7"/>
        <v>0</v>
      </c>
      <c r="CO6" s="64"/>
      <c r="CP6" s="64"/>
      <c r="CQ6" s="64"/>
      <c r="CR6" s="64"/>
      <c r="CS6" s="64"/>
      <c r="CT6" s="64"/>
      <c r="CU6" s="64"/>
      <c r="CV6" s="64"/>
      <c r="CW6" s="64"/>
      <c r="CX6" s="64"/>
      <c r="CY6" s="61" t="s">
        <v>107</v>
      </c>
      <c r="CZ6" s="64" t="e">
        <f>IF(CZ8="-",NA(),CZ8)</f>
        <v>#N/A</v>
      </c>
      <c r="DA6" s="64" t="e">
        <f t="shared" ref="DA6:DI6" si="8">IF(DA8="-",NA(),DA8)</f>
        <v>#N/A</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t="e">
        <f>IF(DK8="-",NA(),DK8)</f>
        <v>#N/A</v>
      </c>
      <c r="DL6" s="64" t="e">
        <f t="shared" ref="DL6:DT6" si="9">IF(DL8="-",NA(),DL8)</f>
        <v>#N/A</v>
      </c>
      <c r="DM6" s="64">
        <f t="shared" si="9"/>
        <v>133.9</v>
      </c>
      <c r="DN6" s="64">
        <f t="shared" si="9"/>
        <v>135.6</v>
      </c>
      <c r="DO6" s="64">
        <f t="shared" si="9"/>
        <v>144.1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222054</v>
      </c>
      <c r="D7" s="60">
        <f t="shared" si="10"/>
        <v>47</v>
      </c>
      <c r="E7" s="60">
        <f t="shared" si="10"/>
        <v>14</v>
      </c>
      <c r="F7" s="60">
        <f t="shared" si="10"/>
        <v>0</v>
      </c>
      <c r="G7" s="60">
        <f t="shared" si="10"/>
        <v>4</v>
      </c>
      <c r="H7" s="60" t="str">
        <f t="shared" si="10"/>
        <v>静岡県　熱海市</v>
      </c>
      <c r="I7" s="60" t="str">
        <f t="shared" si="10"/>
        <v>来の宮駐車場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32</v>
      </c>
      <c r="S7" s="62" t="str">
        <f t="shared" si="10"/>
        <v>駅</v>
      </c>
      <c r="T7" s="62" t="str">
        <f t="shared" si="10"/>
        <v>無</v>
      </c>
      <c r="U7" s="63">
        <f t="shared" si="10"/>
        <v>2000</v>
      </c>
      <c r="V7" s="63">
        <f t="shared" si="10"/>
        <v>59</v>
      </c>
      <c r="W7" s="63">
        <f t="shared" si="10"/>
        <v>108</v>
      </c>
      <c r="X7" s="62" t="str">
        <f t="shared" si="10"/>
        <v>導入なし</v>
      </c>
      <c r="Y7" s="64" t="str">
        <f>Y8</f>
        <v>-</v>
      </c>
      <c r="Z7" s="64" t="str">
        <f t="shared" ref="Z7:AH7" si="11">Z8</f>
        <v>-</v>
      </c>
      <c r="AA7" s="64">
        <f t="shared" si="11"/>
        <v>76.599999999999994</v>
      </c>
      <c r="AB7" s="64">
        <f t="shared" si="11"/>
        <v>61.7</v>
      </c>
      <c r="AC7" s="64">
        <f t="shared" si="11"/>
        <v>36.1</v>
      </c>
      <c r="AD7" s="64">
        <f t="shared" si="11"/>
        <v>385.5</v>
      </c>
      <c r="AE7" s="64">
        <f t="shared" si="11"/>
        <v>419.4</v>
      </c>
      <c r="AF7" s="64">
        <f t="shared" si="11"/>
        <v>371</v>
      </c>
      <c r="AG7" s="64">
        <f t="shared" si="11"/>
        <v>509.2</v>
      </c>
      <c r="AH7" s="64">
        <f t="shared" si="11"/>
        <v>449.1</v>
      </c>
      <c r="AI7" s="61"/>
      <c r="AJ7" s="64" t="str">
        <f>AJ8</f>
        <v>-</v>
      </c>
      <c r="AK7" s="64" t="str">
        <f t="shared" ref="AK7:AS7" si="12">AK8</f>
        <v>-</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t="str">
        <f>AU8</f>
        <v>-</v>
      </c>
      <c r="AV7" s="65" t="str">
        <f t="shared" ref="AV7:BD7" si="13">AV8</f>
        <v>-</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t="str">
        <f>BF8</f>
        <v>-</v>
      </c>
      <c r="BG7" s="64" t="str">
        <f t="shared" ref="BG7:BO7" si="14">BG8</f>
        <v>-</v>
      </c>
      <c r="BH7" s="64">
        <f t="shared" si="14"/>
        <v>-13.2</v>
      </c>
      <c r="BI7" s="64">
        <f t="shared" si="14"/>
        <v>-28.1</v>
      </c>
      <c r="BJ7" s="64">
        <f t="shared" si="14"/>
        <v>-40.6</v>
      </c>
      <c r="BK7" s="64">
        <f t="shared" si="14"/>
        <v>40.700000000000003</v>
      </c>
      <c r="BL7" s="64">
        <f t="shared" si="14"/>
        <v>38.200000000000003</v>
      </c>
      <c r="BM7" s="64">
        <f t="shared" si="14"/>
        <v>34.6</v>
      </c>
      <c r="BN7" s="64">
        <f t="shared" si="14"/>
        <v>37.6</v>
      </c>
      <c r="BO7" s="64">
        <f t="shared" si="14"/>
        <v>33.200000000000003</v>
      </c>
      <c r="BP7" s="61"/>
      <c r="BQ7" s="65" t="str">
        <f>BQ8</f>
        <v>-</v>
      </c>
      <c r="BR7" s="65" t="str">
        <f t="shared" ref="BR7:BZ7" si="15">BR8</f>
        <v>-</v>
      </c>
      <c r="BS7" s="65">
        <f t="shared" si="15"/>
        <v>-4682</v>
      </c>
      <c r="BT7" s="65">
        <f t="shared" si="15"/>
        <v>-6028</v>
      </c>
      <c r="BU7" s="65">
        <f t="shared" si="15"/>
        <v>-7190</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107</v>
      </c>
      <c r="CL7" s="61"/>
      <c r="CM7" s="63">
        <f>CM8</f>
        <v>0</v>
      </c>
      <c r="CN7" s="63">
        <f>CN8</f>
        <v>0</v>
      </c>
      <c r="CO7" s="64" t="s">
        <v>109</v>
      </c>
      <c r="CP7" s="64" t="s">
        <v>109</v>
      </c>
      <c r="CQ7" s="64" t="s">
        <v>109</v>
      </c>
      <c r="CR7" s="64" t="s">
        <v>109</v>
      </c>
      <c r="CS7" s="64" t="s">
        <v>109</v>
      </c>
      <c r="CT7" s="64" t="s">
        <v>109</v>
      </c>
      <c r="CU7" s="64" t="s">
        <v>109</v>
      </c>
      <c r="CV7" s="64" t="s">
        <v>109</v>
      </c>
      <c r="CW7" s="64" t="s">
        <v>109</v>
      </c>
      <c r="CX7" s="64" t="s">
        <v>107</v>
      </c>
      <c r="CY7" s="61"/>
      <c r="CZ7" s="64" t="str">
        <f>CZ8</f>
        <v>-</v>
      </c>
      <c r="DA7" s="64" t="str">
        <f t="shared" ref="DA7:DI7" si="16">DA8</f>
        <v>-</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t="str">
        <f>DK8</f>
        <v>-</v>
      </c>
      <c r="DL7" s="64" t="str">
        <f t="shared" ref="DL7:DT7" si="17">DL8</f>
        <v>-</v>
      </c>
      <c r="DM7" s="64">
        <f t="shared" si="17"/>
        <v>133.9</v>
      </c>
      <c r="DN7" s="64">
        <f t="shared" si="17"/>
        <v>135.6</v>
      </c>
      <c r="DO7" s="64">
        <f t="shared" si="17"/>
        <v>144.1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222054</v>
      </c>
      <c r="D8" s="67">
        <v>47</v>
      </c>
      <c r="E8" s="67">
        <v>14</v>
      </c>
      <c r="F8" s="67">
        <v>0</v>
      </c>
      <c r="G8" s="67">
        <v>4</v>
      </c>
      <c r="H8" s="67" t="s">
        <v>110</v>
      </c>
      <c r="I8" s="67" t="s">
        <v>111</v>
      </c>
      <c r="J8" s="67" t="s">
        <v>112</v>
      </c>
      <c r="K8" s="67" t="s">
        <v>113</v>
      </c>
      <c r="L8" s="67" t="s">
        <v>114</v>
      </c>
      <c r="M8" s="67" t="s">
        <v>115</v>
      </c>
      <c r="N8" s="67" t="s">
        <v>116</v>
      </c>
      <c r="O8" s="68" t="s">
        <v>117</v>
      </c>
      <c r="P8" s="69" t="s">
        <v>118</v>
      </c>
      <c r="Q8" s="69" t="s">
        <v>119</v>
      </c>
      <c r="R8" s="70">
        <v>32</v>
      </c>
      <c r="S8" s="69" t="s">
        <v>120</v>
      </c>
      <c r="T8" s="69" t="s">
        <v>121</v>
      </c>
      <c r="U8" s="70">
        <v>2000</v>
      </c>
      <c r="V8" s="70">
        <v>59</v>
      </c>
      <c r="W8" s="70">
        <v>108</v>
      </c>
      <c r="X8" s="69" t="s">
        <v>122</v>
      </c>
      <c r="Y8" s="71" t="s">
        <v>114</v>
      </c>
      <c r="Z8" s="71" t="s">
        <v>114</v>
      </c>
      <c r="AA8" s="71">
        <v>76.599999999999994</v>
      </c>
      <c r="AB8" s="71">
        <v>61.7</v>
      </c>
      <c r="AC8" s="71">
        <v>36.1</v>
      </c>
      <c r="AD8" s="71">
        <v>385.5</v>
      </c>
      <c r="AE8" s="71">
        <v>419.4</v>
      </c>
      <c r="AF8" s="71">
        <v>371</v>
      </c>
      <c r="AG8" s="71">
        <v>509.2</v>
      </c>
      <c r="AH8" s="71">
        <v>449.1</v>
      </c>
      <c r="AI8" s="68">
        <v>297.10000000000002</v>
      </c>
      <c r="AJ8" s="71" t="s">
        <v>114</v>
      </c>
      <c r="AK8" s="71" t="s">
        <v>114</v>
      </c>
      <c r="AL8" s="71">
        <v>0</v>
      </c>
      <c r="AM8" s="71">
        <v>0</v>
      </c>
      <c r="AN8" s="71">
        <v>0</v>
      </c>
      <c r="AO8" s="71">
        <v>3.5</v>
      </c>
      <c r="AP8" s="71">
        <v>3.2</v>
      </c>
      <c r="AQ8" s="71">
        <v>2.9</v>
      </c>
      <c r="AR8" s="71">
        <v>6</v>
      </c>
      <c r="AS8" s="71">
        <v>3.8</v>
      </c>
      <c r="AT8" s="68">
        <v>5.3</v>
      </c>
      <c r="AU8" s="72" t="s">
        <v>114</v>
      </c>
      <c r="AV8" s="72" t="s">
        <v>114</v>
      </c>
      <c r="AW8" s="72">
        <v>0</v>
      </c>
      <c r="AX8" s="72">
        <v>0</v>
      </c>
      <c r="AY8" s="72">
        <v>0</v>
      </c>
      <c r="AZ8" s="72">
        <v>23</v>
      </c>
      <c r="BA8" s="72">
        <v>22</v>
      </c>
      <c r="BB8" s="72">
        <v>16</v>
      </c>
      <c r="BC8" s="72">
        <v>21</v>
      </c>
      <c r="BD8" s="72">
        <v>17</v>
      </c>
      <c r="BE8" s="72">
        <v>30</v>
      </c>
      <c r="BF8" s="71" t="s">
        <v>114</v>
      </c>
      <c r="BG8" s="71" t="s">
        <v>114</v>
      </c>
      <c r="BH8" s="71">
        <v>-13.2</v>
      </c>
      <c r="BI8" s="71">
        <v>-28.1</v>
      </c>
      <c r="BJ8" s="71">
        <v>-40.6</v>
      </c>
      <c r="BK8" s="71">
        <v>40.700000000000003</v>
      </c>
      <c r="BL8" s="71">
        <v>38.200000000000003</v>
      </c>
      <c r="BM8" s="71">
        <v>34.6</v>
      </c>
      <c r="BN8" s="71">
        <v>37.6</v>
      </c>
      <c r="BO8" s="71">
        <v>33.200000000000003</v>
      </c>
      <c r="BP8" s="68">
        <v>26.3</v>
      </c>
      <c r="BQ8" s="72" t="s">
        <v>114</v>
      </c>
      <c r="BR8" s="72" t="s">
        <v>114</v>
      </c>
      <c r="BS8" s="72">
        <v>-4682</v>
      </c>
      <c r="BT8" s="73">
        <v>-6028</v>
      </c>
      <c r="BU8" s="73">
        <v>-7190</v>
      </c>
      <c r="BV8" s="72">
        <v>7496</v>
      </c>
      <c r="BW8" s="72">
        <v>6967</v>
      </c>
      <c r="BX8" s="72">
        <v>7138</v>
      </c>
      <c r="BY8" s="72">
        <v>8131</v>
      </c>
      <c r="BZ8" s="72">
        <v>8024</v>
      </c>
      <c r="CA8" s="70">
        <v>16102</v>
      </c>
      <c r="CB8" s="71" t="s">
        <v>114</v>
      </c>
      <c r="CC8" s="71" t="s">
        <v>114</v>
      </c>
      <c r="CD8" s="71" t="s">
        <v>114</v>
      </c>
      <c r="CE8" s="71" t="s">
        <v>114</v>
      </c>
      <c r="CF8" s="71" t="s">
        <v>114</v>
      </c>
      <c r="CG8" s="71" t="s">
        <v>114</v>
      </c>
      <c r="CH8" s="71" t="s">
        <v>114</v>
      </c>
      <c r="CI8" s="71" t="s">
        <v>114</v>
      </c>
      <c r="CJ8" s="71" t="s">
        <v>114</v>
      </c>
      <c r="CK8" s="71" t="s">
        <v>114</v>
      </c>
      <c r="CL8" s="68" t="s">
        <v>114</v>
      </c>
      <c r="CM8" s="70">
        <v>0</v>
      </c>
      <c r="CN8" s="70">
        <v>0</v>
      </c>
      <c r="CO8" s="71" t="s">
        <v>114</v>
      </c>
      <c r="CP8" s="71" t="s">
        <v>114</v>
      </c>
      <c r="CQ8" s="71" t="s">
        <v>114</v>
      </c>
      <c r="CR8" s="71" t="s">
        <v>114</v>
      </c>
      <c r="CS8" s="71" t="s">
        <v>114</v>
      </c>
      <c r="CT8" s="71" t="s">
        <v>114</v>
      </c>
      <c r="CU8" s="71" t="s">
        <v>114</v>
      </c>
      <c r="CV8" s="71" t="s">
        <v>114</v>
      </c>
      <c r="CW8" s="71" t="s">
        <v>114</v>
      </c>
      <c r="CX8" s="71" t="s">
        <v>114</v>
      </c>
      <c r="CY8" s="68" t="s">
        <v>114</v>
      </c>
      <c r="CZ8" s="71" t="s">
        <v>114</v>
      </c>
      <c r="DA8" s="71" t="s">
        <v>114</v>
      </c>
      <c r="DB8" s="71">
        <v>0</v>
      </c>
      <c r="DC8" s="71">
        <v>0</v>
      </c>
      <c r="DD8" s="71">
        <v>0</v>
      </c>
      <c r="DE8" s="71">
        <v>78.400000000000006</v>
      </c>
      <c r="DF8" s="71">
        <v>70.5</v>
      </c>
      <c r="DG8" s="71">
        <v>59.2</v>
      </c>
      <c r="DH8" s="71">
        <v>62.4</v>
      </c>
      <c r="DI8" s="71">
        <v>82.7</v>
      </c>
      <c r="DJ8" s="68">
        <v>103.6</v>
      </c>
      <c r="DK8" s="71" t="s">
        <v>114</v>
      </c>
      <c r="DL8" s="71" t="s">
        <v>114</v>
      </c>
      <c r="DM8" s="71">
        <v>133.9</v>
      </c>
      <c r="DN8" s="71">
        <v>135.6</v>
      </c>
      <c r="DO8" s="71">
        <v>144.1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2020-02-03T08:13:30Z</cp:lastPrinted>
  <dcterms:created xsi:type="dcterms:W3CDTF">2019-12-05T07:23:39Z</dcterms:created>
  <dcterms:modified xsi:type="dcterms:W3CDTF">2020-02-03T08:17:49Z</dcterms:modified>
  <cp:category/>
</cp:coreProperties>
</file>