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財政室\02 課共通\02 県自治財政室\04 公営企業\09 公営企業経営比較分析（作成：公営企業、公表：財政）\R1公表(30年度)\020110受領　【1-31（金）〆】　公営企業に係る「経営比較分析表」の公表について\02 各課回答\"/>
    </mc:Choice>
  </mc:AlternateContent>
  <workbookProtection workbookAlgorithmName="SHA-512" workbookHashValue="TX2Yz85LhRmFsQyCTyImrfOtUc60vuvXqw4HS+cd+Bu0yK6dTrRs2mtddRcRRws568bwOrYWwhKR+cqcJ7yjdQ==" workbookSaltValue="WItGe6WbSz0LBfMudh8bE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<sst xmlns="http://schemas.openxmlformats.org/spreadsheetml/2006/main" count="228" uniqueCount="114">
  <si>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</si>
  <si>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</si>
  <si>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</si>
  <si>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</si>
  <si>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</si>
  <si>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</si>
  <si>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</si>
  <si>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</si>
  <si>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</si>
  <si>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</si>
  <si>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</si>
  <si>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</si>
  <si>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</si>
  <si>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</si>
  <si>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</si>
  <si>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</si>
  <si>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</si>
  <si>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</si>
  <si>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</si>
  <si>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</si>
  <si>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</si>
  <si>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</si>
  <si>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</si>
  <si>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</si>
  <si>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</si>
  <si>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</si>
  <si>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</si>
  <si>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</si>
  <si>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</si>
  <si>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</si>
  <si>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</si>
  <si>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</si>
  <si>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</si>
  <si>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</si>
  <si>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</si>
  <si>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</si>
  <si>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</si>
  <si>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</si>
  <si>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</si>
  <si>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</si>
  <si>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</si>
  <si>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</si>
  <si>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</si>
  <si>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</si>
  <si>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</si>
  <si>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</si>
  <si>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</si>
  <si>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</si>
  <si>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</si>
  <si>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</si>
  <si>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</si>
  <si>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</si>
  <si>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</si>
  <si>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</si>
  <si>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</si>
  <si>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</si>
  <si>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</si>
  <si>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</si>
  <si>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</si>
  <si>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</si>
  <si>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</si>
  <si>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</si>
  <si>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</si>
  <si>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</si>
  <si>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</si>
  <si>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</si>
  <si>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</si>
  <si>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</si>
  <si>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</si>
  <si>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</si>
  <si>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</si>
  <si>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</si>
  <si>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</si>
  <si>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</si>
  <si>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</si>
  <si>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</si>
  <si>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</si>
  <si>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</si>
  <si>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</si>
  <si>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</si>
  <si>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</si>
  <si>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</si>
  <si>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</si>
  <si>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</si>
  <si>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</si>
  <si>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</si>
  <si>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</si>
  <si>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</si>
  <si>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</si>
  <si>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</si>
  <si>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</si>
  <si>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</si>
  <si>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</si>
  <si>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</si>
  <si>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</si>
  <si>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</si>
  <si>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</si>
  <si>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</si>
  <si>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熱海市</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</si>
  <si>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</si>
  <si>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</si>
  <si>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</si>
  <si>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</si>
  <si>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</si>
  <si>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</si>
  <si>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</si>
  <si>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</si>
  <si>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</si>
  <si>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</si>
  <si>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</si>
  <si>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</si>
  <si>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離島”かつ“漁業集落排水”という特殊要因から、一般会計繰入金に依存する事業が今後も続くものと見込まれる。さらに今後は施設や管渠の老朽化の進行に伴う修繕費等の維持管理費用の増加が見込まれることから、策定中の『機能保全計画』に基づく計画的な維持管理や、経費削減をはじめとするより一層の経営努力により、少しでも一般会計繰入金に依存しない事業展開を進めるよう注力していくものである。</t>
    <rPh sb="73" eb="74">
      <t>トモナ</t>
    </rPh>
    <rPh sb="75" eb="77">
      <t>シュウゼン</t>
    </rPh>
    <rPh sb="90" eb="92">
      <t>ミコ</t>
    </rPh>
    <rPh sb="100" eb="103">
      <t>サクテイチュウ</t>
    </rPh>
    <rPh sb="105" eb="107">
      <t>キノウ</t>
    </rPh>
    <rPh sb="107" eb="109">
      <t>ホゼン</t>
    </rPh>
    <rPh sb="109" eb="111">
      <t>ケイカク</t>
    </rPh>
    <rPh sb="113" eb="114">
      <t>モト</t>
    </rPh>
    <rPh sb="116" eb="119">
      <t>ケイカクテキ</t>
    </rPh>
    <rPh sb="120" eb="122">
      <t>イジ</t>
    </rPh>
    <rPh sb="122" eb="124">
      <t>カンリ</t>
    </rPh>
    <rPh sb="154" eb="156">
      <t>イッパン</t>
    </rPh>
    <rPh sb="156" eb="158">
      <t>カイケイ</t>
    </rPh>
    <phoneticPr fontId="4"/>
  </si>
  <si>
    <t>　平成19年4月の供用開始から平成30年度末で12年経過、施設や管渠は比較的新しい状態にあるものの、相応の経年劣化が進行しつつある。
　管渠については“漁業集落排水”区域内の布設は供用開始当初において概ね完了していることから、供用開始後に新たな管渠整備がなく、「③管渠更新率」もゼロで推移している。
　現時点において、当面新規布設および大幅な施設等の更新予定はないものの、長期的視点に立った計画的な維持管理は不可欠であることから、令和元(平成31)年度に『機能保全計画』を策定していることろである。
　今後は当該計画等をベースに、より計画的、効率的な施設等の維持管理を目指すものである。</t>
    <rPh sb="151" eb="154">
      <t>ゲンジテン</t>
    </rPh>
    <rPh sb="171" eb="173">
      <t>シセツ</t>
    </rPh>
    <rPh sb="173" eb="174">
      <t>トウ</t>
    </rPh>
    <rPh sb="186" eb="189">
      <t>チョウキテキ</t>
    </rPh>
    <rPh sb="189" eb="191">
      <t>シテン</t>
    </rPh>
    <rPh sb="192" eb="193">
      <t>タ</t>
    </rPh>
    <rPh sb="251" eb="253">
      <t>コンゴ</t>
    </rPh>
    <rPh sb="254" eb="256">
      <t>トウガイ</t>
    </rPh>
    <rPh sb="256" eb="258">
      <t>ケイカク</t>
    </rPh>
    <rPh sb="258" eb="259">
      <t>トウ</t>
    </rPh>
    <rPh sb="267" eb="270">
      <t>ケイカクテキ</t>
    </rPh>
    <rPh sb="271" eb="274">
      <t>コウリツテキ</t>
    </rPh>
    <rPh sb="275" eb="277">
      <t>シセツ</t>
    </rPh>
    <rPh sb="277" eb="278">
      <t>トウ</t>
    </rPh>
    <rPh sb="279" eb="281">
      <t>イジ</t>
    </rPh>
    <rPh sb="281" eb="283">
      <t>カンリ</t>
    </rPh>
    <rPh sb="284" eb="286">
      <t>メザ</t>
    </rPh>
    <phoneticPr fontId="4"/>
  </si>
  <si>
    <t>　本特別会計は“離島”という地域的特殊性、かつその離島の中で“漁業集落排水”という極めて限られた区域内における事業である。
　またその特殊性として“観光的要素”も勘案する必要があることから、使用量についてピーク時を見据えた設計が必要であり「⑦施設利用率」が全体的に低く推移していることも特徴である。
　本会計は会計規模が極めて小さいことから“前年度繰越金”も運用しながら経営健全化に注力しており、これを勘案すると「①収益的収支比率」は事実上100％以上で推移している状況である。
　「⑤経費回収率」及び「⑥汚水処理原価」について、施設経年劣化に伴い前年度と同じく修繕費等の維持管理費用が増加したことで、経費回収率が低く推移し、汚染処理原価についても前年度と同等に推移している。また、歳入全体の約84％を“一般会計繰入金”により対応している状態である。
　“漁業集落排水”という限れらた区域内かつ「⑧水洗化率」100％の現状を勘案すると、これ以上の新規接続を望むことは困難な状況にあることから、今後も一般会計繰入金への依存度が高い状態で推移することが見込まれるため、より一層の経営健全化に注力し、少しでも一般会計繰入金に頼らない事業展開を目指すものである。</t>
    <rPh sb="252" eb="253">
      <t>オヨ</t>
    </rPh>
    <rPh sb="268" eb="270">
      <t>シセツ</t>
    </rPh>
    <rPh sb="270" eb="272">
      <t>ケイネン</t>
    </rPh>
    <rPh sb="272" eb="274">
      <t>レッカ</t>
    </rPh>
    <rPh sb="275" eb="276">
      <t>トモナ</t>
    </rPh>
    <rPh sb="277" eb="279">
      <t>ゼンネン</t>
    </rPh>
    <rPh sb="279" eb="280">
      <t>ド</t>
    </rPh>
    <rPh sb="281" eb="282">
      <t>オナ</t>
    </rPh>
    <rPh sb="304" eb="306">
      <t>ケイヒ</t>
    </rPh>
    <rPh sb="306" eb="308">
      <t>カイシュウ</t>
    </rPh>
    <rPh sb="308" eb="309">
      <t>リツ</t>
    </rPh>
    <rPh sb="316" eb="318">
      <t>オセン</t>
    </rPh>
    <rPh sb="318" eb="320">
      <t>ショリ</t>
    </rPh>
    <rPh sb="320" eb="322">
      <t>ゲンカ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</si>
</sst>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91-40C4-A11C-55ADBFE8150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0.31</c:v>
                </c:pt>
                <c:pt idx="1">
                  <c:v>0.1</c:v>
                </c:pt>
                <c:pt idx="2" formatCode="#,##0.00;&quot;△&quot;#,##0.00">
                  <c:v>0</c:v>
                </c:pt>
                <c:pt idx="3" formatCode="#,##0.00;&quot;△&quot;#,##0.00">
                  <c:v>0</c:v>
                </c:pt>
                <c:pt idx="4">
                  <c:v>0.26</c:v>
                </c:pt>
              </c:numCache>
            </c:numRef>
          </c:val>
          <c:smooth val="0"/>
          <c:extLst>
            <c:ext xmlns:c16="http://schemas.microsoft.com/office/drawing/2014/chart" uri="{C3380CC4-5D6E-409C-BE32-E72D297353CC}">
              <c16:uniqueId val="{00000001-4C91-40C4-A11C-55ADBFE8150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100.16</c:v>
                </c:pt>
                <c:pt idx="1">
                  <c:v>99.81</c:v>
                </c:pt>
                <c:pt idx="2">
                  <c:v>100.06</c:v>
                </c:pt>
                <c:pt idx="3">
                  <c:v>99.77</c:v>
                </c:pt>
                <c:pt idx="4">
                  <c:v>100</c:v>
                </c:pt>
              </c:numCache>
            </c:numRef>
          </c:val>
          <c:extLst>
            <c:ext xmlns:c16="http://schemas.microsoft.com/office/drawing/2014/chart" uri="{C3380CC4-5D6E-409C-BE32-E72D297353CC}">
              <c16:uniqueId val="{00000000-A6E1-4F73-911A-636C3F8E28D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E1-4F73-911A-636C3F8E28D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DC-42E1-9F2D-7E0224BE02F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DC-42E1-9F2D-7E0224BE02F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AE-480D-B359-12FE3816551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AE-480D-B359-12FE3816551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F7-490B-BD09-15E73867F2B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F7-490B-BD09-15E73867F2B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E7-46F8-99CF-A1465BD448C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E7-46F8-99CF-A1465BD448C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37-403E-81F8-FBBBF699F91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1741.94</c:v>
                </c:pt>
                <c:pt idx="1">
                  <c:v>1451.54</c:v>
                </c:pt>
                <c:pt idx="2">
                  <c:v>1700.42</c:v>
                </c:pt>
                <c:pt idx="3">
                  <c:v>1491.92</c:v>
                </c:pt>
                <c:pt idx="4">
                  <c:v>1756.26</c:v>
                </c:pt>
              </c:numCache>
            </c:numRef>
          </c:val>
          <c:smooth val="0"/>
          <c:extLst>
            <c:ext xmlns:c16="http://schemas.microsoft.com/office/drawing/2014/chart" uri="{C3380CC4-5D6E-409C-BE32-E72D297353CC}">
              <c16:uniqueId val="{00000001-AC37-403E-81F8-FBBBF699F91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46.17</c:v>
                </c:pt>
                <c:pt idx="1">
                  <c:v>37.880000000000003</c:v>
                </c:pt>
                <c:pt idx="2">
                  <c:v>39.51</c:v>
                </c:pt>
                <c:pt idx="3">
                  <c:v>23.59</c:v>
                </c:pt>
                <c:pt idx="4">
                  <c:v>23.18</c:v>
                </c:pt>
              </c:numCache>
            </c:numRef>
          </c:val>
          <c:extLst>
            <c:ext xmlns:c16="http://schemas.microsoft.com/office/drawing/2014/chart" uri="{C3380CC4-5D6E-409C-BE32-E72D297353CC}">
              <c16:uniqueId val="{00000000-A9F3-4939-84BF-93B523F5D69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33.86</c:v>
                </c:pt>
                <c:pt idx="1">
                  <c:v>33.58</c:v>
                </c:pt>
                <c:pt idx="2">
                  <c:v>34.51</c:v>
                </c:pt>
                <c:pt idx="3">
                  <c:v>46.77</c:v>
                </c:pt>
                <c:pt idx="4">
                  <c:v>45.78</c:v>
                </c:pt>
              </c:numCache>
            </c:numRef>
          </c:val>
          <c:smooth val="0"/>
          <c:extLst>
            <c:ext xmlns:c16="http://schemas.microsoft.com/office/drawing/2014/chart" uri="{C3380CC4-5D6E-409C-BE32-E72D297353CC}">
              <c16:uniqueId val="{00000001-A9F3-4939-84BF-93B523F5D69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519.55999999999995</c:v>
                </c:pt>
                <c:pt idx="1">
                  <c:v>639.14</c:v>
                </c:pt>
                <c:pt idx="2">
                  <c:v>615.49</c:v>
                </c:pt>
                <c:pt idx="3">
                  <c:v>1032.93</c:v>
                </c:pt>
                <c:pt idx="4">
                  <c:v>1068.3399999999999</c:v>
                </c:pt>
              </c:numCache>
            </c:numRef>
          </c:val>
          <c:extLst>
            <c:ext xmlns:c16="http://schemas.microsoft.com/office/drawing/2014/chart" uri="{C3380CC4-5D6E-409C-BE32-E72D297353CC}">
              <c16:uniqueId val="{00000000-34E8-449B-BB6A-2DC2C61F797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510.15</c:v>
                </c:pt>
                <c:pt idx="1">
                  <c:v>514.39</c:v>
                </c:pt>
                <c:pt idx="2">
                  <c:v>476.11</c:v>
                </c:pt>
                <c:pt idx="3">
                  <c:v>348.75</c:v>
                </c:pt>
                <c:pt idx="4">
                  <c:v>367.7</c:v>
                </c:pt>
              </c:numCache>
            </c:numRef>
          </c:val>
          <c:smooth val="0"/>
          <c:extLst>
            <c:ext xmlns:c16="http://schemas.microsoft.com/office/drawing/2014/chart" uri="{C3380CC4-5D6E-409C-BE32-E72D297353CC}">
              <c16:uniqueId val="{00000001-34E8-449B-BB6A-2DC2C61F797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11.81</c:v>
                </c:pt>
                <c:pt idx="1">
                  <c:v>11.81</c:v>
                </c:pt>
                <c:pt idx="2">
                  <c:v>12.01</c:v>
                </c:pt>
                <c:pt idx="3">
                  <c:v>12.01</c:v>
                </c:pt>
                <c:pt idx="4">
                  <c:v>11.81</c:v>
                </c:pt>
              </c:numCache>
            </c:numRef>
          </c:val>
          <c:extLst>
            <c:ext xmlns:c16="http://schemas.microsoft.com/office/drawing/2014/chart" uri="{C3380CC4-5D6E-409C-BE32-E72D297353CC}">
              <c16:uniqueId val="{00000000-356C-410C-9335-217D6560FD9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29.86</c:v>
                </c:pt>
                <c:pt idx="1">
                  <c:v>29.28</c:v>
                </c:pt>
                <c:pt idx="2">
                  <c:v>29.4</c:v>
                </c:pt>
                <c:pt idx="3">
                  <c:v>29.8</c:v>
                </c:pt>
                <c:pt idx="4">
                  <c:v>29.43</c:v>
                </c:pt>
              </c:numCache>
            </c:numRef>
          </c:val>
          <c:smooth val="0"/>
          <c:extLst>
            <c:ext xmlns:c16="http://schemas.microsoft.com/office/drawing/2014/chart" uri="{C3380CC4-5D6E-409C-BE32-E72D297353CC}">
              <c16:uniqueId val="{00000001-356C-410C-9335-217D6560FD9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D97-48B9-A3DD-75306112738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65.95</c:v>
                </c:pt>
                <c:pt idx="1">
                  <c:v>66.819999999999993</c:v>
                </c:pt>
                <c:pt idx="2">
                  <c:v>63.77</c:v>
                </c:pt>
                <c:pt idx="3">
                  <c:v>66.95</c:v>
                </c:pt>
                <c:pt idx="4">
                  <c:v>66.33</c:v>
                </c:pt>
              </c:numCache>
            </c:numRef>
          </c:val>
          <c:smooth val="0"/>
          <c:extLst>
            <c:ext xmlns:c16="http://schemas.microsoft.com/office/drawing/2014/chart" uri="{C3380CC4-5D6E-409C-BE32-E72D297353CC}">
              <c16:uniqueId val="{00000001-7D97-48B9-A3DD-75306112738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静岡県　熱海市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H3</v>
      </c>
      <c r="X8" s="65"/>
      <c r="Y8" s="65"/>
      <c r="Z8" s="65"/>
      <c r="AA8" s="65"/>
      <c r="AB8" s="65"/>
      <c r="AC8" s="65"/>
      <c r="AD8" s="66" t="str">
        <f>データ!$M$6</f>
        <v>非設置</v>
      </c>
      <c r="AE8" s="66"/>
      <c r="AF8" s="66"/>
      <c r="AG8" s="66"/>
      <c r="AH8" s="66"/>
      <c r="AI8" s="66"/>
      <c r="AJ8" s="66"/>
      <c r="AK8" s="3"/>
      <c r="AL8" s="62">
        <f>データ!S6</f>
        <v>37042</v>
      </c>
      <c r="AM8" s="62"/>
      <c r="AN8" s="62"/>
      <c r="AO8" s="62"/>
      <c r="AP8" s="62"/>
      <c r="AQ8" s="62"/>
      <c r="AR8" s="62"/>
      <c r="AS8" s="62"/>
      <c r="AT8" s="61">
        <f>データ!T6</f>
        <v>61.78</v>
      </c>
      <c r="AU8" s="61"/>
      <c r="AV8" s="61"/>
      <c r="AW8" s="61"/>
      <c r="AX8" s="61"/>
      <c r="AY8" s="61"/>
      <c r="AZ8" s="61"/>
      <c r="BA8" s="61"/>
      <c r="BB8" s="61">
        <f>データ!U6</f>
        <v>599.58000000000004</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x14ac:dyDescent="0.15">
      <c r="A10" s="2"/>
      <c r="B10" s="61" t="str">
        <f>データ!N6</f>
        <v>-</v>
      </c>
      <c r="C10" s="61"/>
      <c r="D10" s="61"/>
      <c r="E10" s="61"/>
      <c r="F10" s="61"/>
      <c r="G10" s="61"/>
      <c r="H10" s="61"/>
      <c r="I10" s="61" t="str">
        <f>データ!O6</f>
        <v>該当数値なし</v>
      </c>
      <c r="J10" s="61"/>
      <c r="K10" s="61"/>
      <c r="L10" s="61"/>
      <c r="M10" s="61"/>
      <c r="N10" s="61"/>
      <c r="O10" s="61"/>
      <c r="P10" s="61">
        <f>データ!P6</f>
        <v>0.36</v>
      </c>
      <c r="Q10" s="61"/>
      <c r="R10" s="61"/>
      <c r="S10" s="61"/>
      <c r="T10" s="61"/>
      <c r="U10" s="61"/>
      <c r="V10" s="61"/>
      <c r="W10" s="61">
        <f>データ!Q6</f>
        <v>105.59</v>
      </c>
      <c r="X10" s="61"/>
      <c r="Y10" s="61"/>
      <c r="Z10" s="61"/>
      <c r="AA10" s="61"/>
      <c r="AB10" s="61"/>
      <c r="AC10" s="61"/>
      <c r="AD10" s="62">
        <f>データ!R6</f>
        <v>4150</v>
      </c>
      <c r="AE10" s="62"/>
      <c r="AF10" s="62"/>
      <c r="AG10" s="62"/>
      <c r="AH10" s="62"/>
      <c r="AI10" s="62"/>
      <c r="AJ10" s="62"/>
      <c r="AK10" s="2"/>
      <c r="AL10" s="62">
        <f>データ!V6</f>
        <v>134</v>
      </c>
      <c r="AM10" s="62"/>
      <c r="AN10" s="62"/>
      <c r="AO10" s="62"/>
      <c r="AP10" s="62"/>
      <c r="AQ10" s="62"/>
      <c r="AR10" s="62"/>
      <c r="AS10" s="62"/>
      <c r="AT10" s="61">
        <f>データ!W6</f>
        <v>0.11</v>
      </c>
      <c r="AU10" s="61"/>
      <c r="AV10" s="61"/>
      <c r="AW10" s="61"/>
      <c r="AX10" s="61"/>
      <c r="AY10" s="61"/>
      <c r="AZ10" s="61"/>
      <c r="BA10" s="61"/>
      <c r="BB10" s="61">
        <f>データ!X6</f>
        <v>1218.18</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48"/>
      <c r="BM15" s="49"/>
      <c r="BN15" s="49"/>
      <c r="BO15" s="49"/>
      <c r="BP15" s="49"/>
      <c r="BQ15" s="49"/>
      <c r="BR15" s="49"/>
      <c r="BS15" s="49"/>
      <c r="BT15" s="49"/>
      <c r="BU15" s="49"/>
      <c r="BV15" s="49"/>
      <c r="BW15" s="49"/>
      <c r="BX15" s="49"/>
      <c r="BY15" s="49"/>
      <c r="BZ15" s="5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113</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5" t="s">
        <v>27</v>
      </c>
      <c r="BM45" s="46"/>
      <c r="BN45" s="46"/>
      <c r="BO45" s="46"/>
      <c r="BP45" s="46"/>
      <c r="BQ45" s="46"/>
      <c r="BR45" s="46"/>
      <c r="BS45" s="46"/>
      <c r="BT45" s="46"/>
      <c r="BU45" s="46"/>
      <c r="BV45" s="46"/>
      <c r="BW45" s="46"/>
      <c r="BX45" s="46"/>
      <c r="BY45" s="46"/>
      <c r="BZ45" s="4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112</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42" t="s">
        <v>28</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77"/>
      <c r="BM60" s="78"/>
      <c r="BN60" s="78"/>
      <c r="BO60" s="78"/>
      <c r="BP60" s="78"/>
      <c r="BQ60" s="78"/>
      <c r="BR60" s="78"/>
      <c r="BS60" s="78"/>
      <c r="BT60" s="78"/>
      <c r="BU60" s="78"/>
      <c r="BV60" s="78"/>
      <c r="BW60" s="78"/>
      <c r="BX60" s="78"/>
      <c r="BY60" s="78"/>
      <c r="BZ60" s="79"/>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5" t="s">
        <v>29</v>
      </c>
      <c r="BM64" s="46"/>
      <c r="BN64" s="46"/>
      <c r="BO64" s="46"/>
      <c r="BP64" s="46"/>
      <c r="BQ64" s="46"/>
      <c r="BR64" s="46"/>
      <c r="BS64" s="46"/>
      <c r="BT64" s="46"/>
      <c r="BU64" s="46"/>
      <c r="BV64" s="46"/>
      <c r="BW64" s="46"/>
      <c r="BX64" s="46"/>
      <c r="BY64" s="46"/>
      <c r="BZ64" s="4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111</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44</v>
      </c>
      <c r="N86" s="26" t="s">
        <v>44</v>
      </c>
      <c r="O86" s="26" t="str">
        <f>データ!EO6</f>
        <v>【0.04】</v>
      </c>
    </row>
  </sheetData>
  <sheetProtection algorithmName="SHA-512" hashValue="set5UgeHR4AgJfMg8ya3I5zGt4JMNsk8N2CHLHmo4URhBjcSMUPuJq/fz+PCMyOmj4EQMMEazgqHJaxyfGU2YA==" saltValue="lDii0h/JsaCLunkgKSFdD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0" t="s">
        <v>54</v>
      </c>
      <c r="I3" s="71"/>
      <c r="J3" s="71"/>
      <c r="K3" s="71"/>
      <c r="L3" s="71"/>
      <c r="M3" s="71"/>
      <c r="N3" s="71"/>
      <c r="O3" s="71"/>
      <c r="P3" s="71"/>
      <c r="Q3" s="71"/>
      <c r="R3" s="71"/>
      <c r="S3" s="71"/>
      <c r="T3" s="71"/>
      <c r="U3" s="71"/>
      <c r="V3" s="71"/>
      <c r="W3" s="71"/>
      <c r="X3" s="72"/>
      <c r="Y3" s="76" t="s">
        <v>55</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56</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8" t="s">
        <v>57</v>
      </c>
      <c r="B4" s="30"/>
      <c r="C4" s="30"/>
      <c r="D4" s="30"/>
      <c r="E4" s="30"/>
      <c r="F4" s="30"/>
      <c r="G4" s="30"/>
      <c r="H4" s="73"/>
      <c r="I4" s="74"/>
      <c r="J4" s="74"/>
      <c r="K4" s="74"/>
      <c r="L4" s="74"/>
      <c r="M4" s="74"/>
      <c r="N4" s="74"/>
      <c r="O4" s="74"/>
      <c r="P4" s="74"/>
      <c r="Q4" s="74"/>
      <c r="R4" s="74"/>
      <c r="S4" s="74"/>
      <c r="T4" s="74"/>
      <c r="U4" s="74"/>
      <c r="V4" s="74"/>
      <c r="W4" s="74"/>
      <c r="X4" s="75"/>
      <c r="Y4" s="69" t="s">
        <v>58</v>
      </c>
      <c r="Z4" s="69"/>
      <c r="AA4" s="69"/>
      <c r="AB4" s="69"/>
      <c r="AC4" s="69"/>
      <c r="AD4" s="69"/>
      <c r="AE4" s="69"/>
      <c r="AF4" s="69"/>
      <c r="AG4" s="69"/>
      <c r="AH4" s="69"/>
      <c r="AI4" s="69"/>
      <c r="AJ4" s="69" t="s">
        <v>59</v>
      </c>
      <c r="AK4" s="69"/>
      <c r="AL4" s="69"/>
      <c r="AM4" s="69"/>
      <c r="AN4" s="69"/>
      <c r="AO4" s="69"/>
      <c r="AP4" s="69"/>
      <c r="AQ4" s="69"/>
      <c r="AR4" s="69"/>
      <c r="AS4" s="69"/>
      <c r="AT4" s="69"/>
      <c r="AU4" s="69" t="s">
        <v>60</v>
      </c>
      <c r="AV4" s="69"/>
      <c r="AW4" s="69"/>
      <c r="AX4" s="69"/>
      <c r="AY4" s="69"/>
      <c r="AZ4" s="69"/>
      <c r="BA4" s="69"/>
      <c r="BB4" s="69"/>
      <c r="BC4" s="69"/>
      <c r="BD4" s="69"/>
      <c r="BE4" s="69"/>
      <c r="BF4" s="69" t="s">
        <v>61</v>
      </c>
      <c r="BG4" s="69"/>
      <c r="BH4" s="69"/>
      <c r="BI4" s="69"/>
      <c r="BJ4" s="69"/>
      <c r="BK4" s="69"/>
      <c r="BL4" s="69"/>
      <c r="BM4" s="69"/>
      <c r="BN4" s="69"/>
      <c r="BO4" s="69"/>
      <c r="BP4" s="69"/>
      <c r="BQ4" s="69" t="s">
        <v>62</v>
      </c>
      <c r="BR4" s="69"/>
      <c r="BS4" s="69"/>
      <c r="BT4" s="69"/>
      <c r="BU4" s="69"/>
      <c r="BV4" s="69"/>
      <c r="BW4" s="69"/>
      <c r="BX4" s="69"/>
      <c r="BY4" s="69"/>
      <c r="BZ4" s="69"/>
      <c r="CA4" s="69"/>
      <c r="CB4" s="69" t="s">
        <v>63</v>
      </c>
      <c r="CC4" s="69"/>
      <c r="CD4" s="69"/>
      <c r="CE4" s="69"/>
      <c r="CF4" s="69"/>
      <c r="CG4" s="69"/>
      <c r="CH4" s="69"/>
      <c r="CI4" s="69"/>
      <c r="CJ4" s="69"/>
      <c r="CK4" s="69"/>
      <c r="CL4" s="69"/>
      <c r="CM4" s="69" t="s">
        <v>64</v>
      </c>
      <c r="CN4" s="69"/>
      <c r="CO4" s="69"/>
      <c r="CP4" s="69"/>
      <c r="CQ4" s="69"/>
      <c r="CR4" s="69"/>
      <c r="CS4" s="69"/>
      <c r="CT4" s="69"/>
      <c r="CU4" s="69"/>
      <c r="CV4" s="69"/>
      <c r="CW4" s="69"/>
      <c r="CX4" s="69" t="s">
        <v>65</v>
      </c>
      <c r="CY4" s="69"/>
      <c r="CZ4" s="69"/>
      <c r="DA4" s="69"/>
      <c r="DB4" s="69"/>
      <c r="DC4" s="69"/>
      <c r="DD4" s="69"/>
      <c r="DE4" s="69"/>
      <c r="DF4" s="69"/>
      <c r="DG4" s="69"/>
      <c r="DH4" s="69"/>
      <c r="DI4" s="69" t="s">
        <v>66</v>
      </c>
      <c r="DJ4" s="69"/>
      <c r="DK4" s="69"/>
      <c r="DL4" s="69"/>
      <c r="DM4" s="69"/>
      <c r="DN4" s="69"/>
      <c r="DO4" s="69"/>
      <c r="DP4" s="69"/>
      <c r="DQ4" s="69"/>
      <c r="DR4" s="69"/>
      <c r="DS4" s="69"/>
      <c r="DT4" s="69" t="s">
        <v>67</v>
      </c>
      <c r="DU4" s="69"/>
      <c r="DV4" s="69"/>
      <c r="DW4" s="69"/>
      <c r="DX4" s="69"/>
      <c r="DY4" s="69"/>
      <c r="DZ4" s="69"/>
      <c r="EA4" s="69"/>
      <c r="EB4" s="69"/>
      <c r="EC4" s="69"/>
      <c r="ED4" s="69"/>
      <c r="EE4" s="69" t="s">
        <v>68</v>
      </c>
      <c r="EF4" s="69"/>
      <c r="EG4" s="69"/>
      <c r="EH4" s="69"/>
      <c r="EI4" s="69"/>
      <c r="EJ4" s="69"/>
      <c r="EK4" s="69"/>
      <c r="EL4" s="69"/>
      <c r="EM4" s="69"/>
      <c r="EN4" s="69"/>
      <c r="EO4" s="69"/>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222054</v>
      </c>
      <c r="D6" s="33">
        <f t="shared" si="3"/>
        <v>47</v>
      </c>
      <c r="E6" s="33">
        <f t="shared" si="3"/>
        <v>17</v>
      </c>
      <c r="F6" s="33">
        <f t="shared" si="3"/>
        <v>6</v>
      </c>
      <c r="G6" s="33">
        <f t="shared" si="3"/>
        <v>0</v>
      </c>
      <c r="H6" s="33" t="str">
        <f t="shared" si="3"/>
        <v>静岡県　熱海市</v>
      </c>
      <c r="I6" s="33" t="str">
        <f t="shared" si="3"/>
        <v>法非適用</v>
      </c>
      <c r="J6" s="33" t="str">
        <f t="shared" si="3"/>
        <v>下水道事業</v>
      </c>
      <c r="K6" s="33" t="str">
        <f t="shared" si="3"/>
        <v>漁業集落排水</v>
      </c>
      <c r="L6" s="33" t="str">
        <f t="shared" si="3"/>
        <v>H3</v>
      </c>
      <c r="M6" s="33" t="str">
        <f t="shared" si="3"/>
        <v>非設置</v>
      </c>
      <c r="N6" s="34" t="str">
        <f t="shared" si="3"/>
        <v>-</v>
      </c>
      <c r="O6" s="34" t="str">
        <f t="shared" si="3"/>
        <v>該当数値なし</v>
      </c>
      <c r="P6" s="34">
        <f t="shared" si="3"/>
        <v>0.36</v>
      </c>
      <c r="Q6" s="34">
        <f t="shared" si="3"/>
        <v>105.59</v>
      </c>
      <c r="R6" s="34">
        <f t="shared" si="3"/>
        <v>4150</v>
      </c>
      <c r="S6" s="34">
        <f t="shared" si="3"/>
        <v>37042</v>
      </c>
      <c r="T6" s="34">
        <f t="shared" si="3"/>
        <v>61.78</v>
      </c>
      <c r="U6" s="34">
        <f t="shared" si="3"/>
        <v>599.58000000000004</v>
      </c>
      <c r="V6" s="34">
        <f t="shared" si="3"/>
        <v>134</v>
      </c>
      <c r="W6" s="34">
        <f t="shared" si="3"/>
        <v>0.11</v>
      </c>
      <c r="X6" s="34">
        <f t="shared" si="3"/>
        <v>1218.18</v>
      </c>
      <c r="Y6" s="35">
        <f>IF(Y7="",NA(),Y7)</f>
        <v>100.16</v>
      </c>
      <c r="Z6" s="35">
        <f t="shared" ref="Z6:AH6" si="4">IF(Z7="",NA(),Z7)</f>
        <v>99.81</v>
      </c>
      <c r="AA6" s="35">
        <f t="shared" si="4"/>
        <v>100.06</v>
      </c>
      <c r="AB6" s="35">
        <f t="shared" si="4"/>
        <v>99.77</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1741.94</v>
      </c>
      <c r="BL6" s="35">
        <f t="shared" si="7"/>
        <v>1451.54</v>
      </c>
      <c r="BM6" s="35">
        <f t="shared" si="7"/>
        <v>1700.42</v>
      </c>
      <c r="BN6" s="35">
        <f t="shared" si="7"/>
        <v>1491.92</v>
      </c>
      <c r="BO6" s="35">
        <f t="shared" si="7"/>
        <v>1756.26</v>
      </c>
      <c r="BP6" s="34" t="str">
        <f>IF(BP7="","",IF(BP7="-","【-】","【"&amp;SUBSTITUTE(TEXT(BP7,"#,##0.00"),"-","△")&amp;"】"))</f>
        <v>【973.20】</v>
      </c>
      <c r="BQ6" s="35">
        <f>IF(BQ7="",NA(),BQ7)</f>
        <v>46.17</v>
      </c>
      <c r="BR6" s="35">
        <f t="shared" ref="BR6:BZ6" si="8">IF(BR7="",NA(),BR7)</f>
        <v>37.880000000000003</v>
      </c>
      <c r="BS6" s="35">
        <f t="shared" si="8"/>
        <v>39.51</v>
      </c>
      <c r="BT6" s="35">
        <f t="shared" si="8"/>
        <v>23.59</v>
      </c>
      <c r="BU6" s="35">
        <f t="shared" si="8"/>
        <v>23.18</v>
      </c>
      <c r="BV6" s="35">
        <f t="shared" si="8"/>
        <v>33.86</v>
      </c>
      <c r="BW6" s="35">
        <f t="shared" si="8"/>
        <v>33.58</v>
      </c>
      <c r="BX6" s="35">
        <f t="shared" si="8"/>
        <v>34.51</v>
      </c>
      <c r="BY6" s="35">
        <f t="shared" si="8"/>
        <v>46.77</v>
      </c>
      <c r="BZ6" s="35">
        <f t="shared" si="8"/>
        <v>45.78</v>
      </c>
      <c r="CA6" s="34" t="str">
        <f>IF(CA7="","",IF(CA7="-","【-】","【"&amp;SUBSTITUTE(TEXT(CA7,"#,##0.00"),"-","△")&amp;"】"))</f>
        <v>【45.14】</v>
      </c>
      <c r="CB6" s="35">
        <f>IF(CB7="",NA(),CB7)</f>
        <v>519.55999999999995</v>
      </c>
      <c r="CC6" s="35">
        <f t="shared" ref="CC6:CK6" si="9">IF(CC7="",NA(),CC7)</f>
        <v>639.14</v>
      </c>
      <c r="CD6" s="35">
        <f t="shared" si="9"/>
        <v>615.49</v>
      </c>
      <c r="CE6" s="35">
        <f t="shared" si="9"/>
        <v>1032.93</v>
      </c>
      <c r="CF6" s="35">
        <f t="shared" si="9"/>
        <v>1068.3399999999999</v>
      </c>
      <c r="CG6" s="35">
        <f t="shared" si="9"/>
        <v>510.15</v>
      </c>
      <c r="CH6" s="35">
        <f t="shared" si="9"/>
        <v>514.39</v>
      </c>
      <c r="CI6" s="35">
        <f t="shared" si="9"/>
        <v>476.11</v>
      </c>
      <c r="CJ6" s="35">
        <f t="shared" si="9"/>
        <v>348.75</v>
      </c>
      <c r="CK6" s="35">
        <f t="shared" si="9"/>
        <v>367.7</v>
      </c>
      <c r="CL6" s="34" t="str">
        <f>IF(CL7="","",IF(CL7="-","【-】","【"&amp;SUBSTITUTE(TEXT(CL7,"#,##0.00"),"-","△")&amp;"】"))</f>
        <v>【377.19】</v>
      </c>
      <c r="CM6" s="35">
        <f>IF(CM7="",NA(),CM7)</f>
        <v>11.81</v>
      </c>
      <c r="CN6" s="35">
        <f t="shared" ref="CN6:CV6" si="10">IF(CN7="",NA(),CN7)</f>
        <v>11.81</v>
      </c>
      <c r="CO6" s="35">
        <f t="shared" si="10"/>
        <v>12.01</v>
      </c>
      <c r="CP6" s="35">
        <f t="shared" si="10"/>
        <v>12.01</v>
      </c>
      <c r="CQ6" s="35">
        <f t="shared" si="10"/>
        <v>11.81</v>
      </c>
      <c r="CR6" s="35">
        <f t="shared" si="10"/>
        <v>29.86</v>
      </c>
      <c r="CS6" s="35">
        <f t="shared" si="10"/>
        <v>29.28</v>
      </c>
      <c r="CT6" s="35">
        <f t="shared" si="10"/>
        <v>29.4</v>
      </c>
      <c r="CU6" s="35">
        <f t="shared" si="10"/>
        <v>29.8</v>
      </c>
      <c r="CV6" s="35">
        <f t="shared" si="10"/>
        <v>29.43</v>
      </c>
      <c r="CW6" s="34" t="str">
        <f>IF(CW7="","",IF(CW7="-","【-】","【"&amp;SUBSTITUTE(TEXT(CW7,"#,##0.00"),"-","△")&amp;"】"))</f>
        <v>【33.69】</v>
      </c>
      <c r="CX6" s="35">
        <f>IF(CX7="",NA(),CX7)</f>
        <v>100</v>
      </c>
      <c r="CY6" s="35">
        <f t="shared" ref="CY6:DG6" si="11">IF(CY7="",NA(),CY7)</f>
        <v>100</v>
      </c>
      <c r="CZ6" s="35">
        <f t="shared" si="11"/>
        <v>100</v>
      </c>
      <c r="DA6" s="35">
        <f t="shared" si="11"/>
        <v>100</v>
      </c>
      <c r="DB6" s="35">
        <f t="shared" si="11"/>
        <v>100</v>
      </c>
      <c r="DC6" s="35">
        <f t="shared" si="11"/>
        <v>65.95</v>
      </c>
      <c r="DD6" s="35">
        <f t="shared" si="11"/>
        <v>66.819999999999993</v>
      </c>
      <c r="DE6" s="35">
        <f t="shared" si="11"/>
        <v>63.77</v>
      </c>
      <c r="DF6" s="35">
        <f t="shared" si="11"/>
        <v>66.95</v>
      </c>
      <c r="DG6" s="35">
        <f t="shared" si="11"/>
        <v>66.33</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0.31</v>
      </c>
      <c r="EK6" s="35">
        <f t="shared" si="14"/>
        <v>0.1</v>
      </c>
      <c r="EL6" s="34">
        <f t="shared" si="14"/>
        <v>0</v>
      </c>
      <c r="EM6" s="34">
        <f t="shared" si="14"/>
        <v>0</v>
      </c>
      <c r="EN6" s="35">
        <f t="shared" si="14"/>
        <v>0.26</v>
      </c>
      <c r="EO6" s="34" t="str">
        <f>IF(EO7="","",IF(EO7="-","【-】","【"&amp;SUBSTITUTE(TEXT(EO7,"#,##0.00"),"-","△")&amp;"】"))</f>
        <v>【0.04】</v>
      </c>
    </row>
    <row r="7" spans="1:145" s="36" customFormat="1" x14ac:dyDescent="0.15">
      <c r="A7" s="28"/>
      <c r="B7" s="37">
        <v>2018</v>
      </c>
      <c r="C7" s="37">
        <v>222054</v>
      </c>
      <c r="D7" s="37">
        <v>47</v>
      </c>
      <c r="E7" s="37">
        <v>17</v>
      </c>
      <c r="F7" s="37">
        <v>6</v>
      </c>
      <c r="G7" s="37">
        <v>0</v>
      </c>
      <c r="H7" s="37" t="s">
        <v>98</v>
      </c>
      <c r="I7" s="37" t="s">
        <v>99</v>
      </c>
      <c r="J7" s="37" t="s">
        <v>100</v>
      </c>
      <c r="K7" s="37" t="s">
        <v>101</v>
      </c>
      <c r="L7" s="37" t="s">
        <v>102</v>
      </c>
      <c r="M7" s="37" t="s">
        <v>103</v>
      </c>
      <c r="N7" s="38" t="s">
        <v>104</v>
      </c>
      <c r="O7" s="38" t="s">
        <v>105</v>
      </c>
      <c r="P7" s="38">
        <v>0.36</v>
      </c>
      <c r="Q7" s="38">
        <v>105.59</v>
      </c>
      <c r="R7" s="38">
        <v>4150</v>
      </c>
      <c r="S7" s="38">
        <v>37042</v>
      </c>
      <c r="T7" s="38">
        <v>61.78</v>
      </c>
      <c r="U7" s="38">
        <v>599.58000000000004</v>
      </c>
      <c r="V7" s="38">
        <v>134</v>
      </c>
      <c r="W7" s="38">
        <v>0.11</v>
      </c>
      <c r="X7" s="38">
        <v>1218.18</v>
      </c>
      <c r="Y7" s="38">
        <v>100.16</v>
      </c>
      <c r="Z7" s="38">
        <v>99.81</v>
      </c>
      <c r="AA7" s="38">
        <v>100.06</v>
      </c>
      <c r="AB7" s="38">
        <v>99.77</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1741.94</v>
      </c>
      <c r="BL7" s="38">
        <v>1451.54</v>
      </c>
      <c r="BM7" s="38">
        <v>1700.42</v>
      </c>
      <c r="BN7" s="38">
        <v>1491.92</v>
      </c>
      <c r="BO7" s="38">
        <v>1756.26</v>
      </c>
      <c r="BP7" s="38">
        <v>973.2</v>
      </c>
      <c r="BQ7" s="38">
        <v>46.17</v>
      </c>
      <c r="BR7" s="38">
        <v>37.880000000000003</v>
      </c>
      <c r="BS7" s="38">
        <v>39.51</v>
      </c>
      <c r="BT7" s="38">
        <v>23.59</v>
      </c>
      <c r="BU7" s="38">
        <v>23.18</v>
      </c>
      <c r="BV7" s="38">
        <v>33.86</v>
      </c>
      <c r="BW7" s="38">
        <v>33.58</v>
      </c>
      <c r="BX7" s="38">
        <v>34.51</v>
      </c>
      <c r="BY7" s="38">
        <v>46.77</v>
      </c>
      <c r="BZ7" s="38">
        <v>45.78</v>
      </c>
      <c r="CA7" s="38">
        <v>45.14</v>
      </c>
      <c r="CB7" s="38">
        <v>519.55999999999995</v>
      </c>
      <c r="CC7" s="38">
        <v>639.14</v>
      </c>
      <c r="CD7" s="38">
        <v>615.49</v>
      </c>
      <c r="CE7" s="38">
        <v>1032.93</v>
      </c>
      <c r="CF7" s="38">
        <v>1068.3399999999999</v>
      </c>
      <c r="CG7" s="38">
        <v>510.15</v>
      </c>
      <c r="CH7" s="38">
        <v>514.39</v>
      </c>
      <c r="CI7" s="38">
        <v>476.11</v>
      </c>
      <c r="CJ7" s="38">
        <v>348.75</v>
      </c>
      <c r="CK7" s="38">
        <v>367.7</v>
      </c>
      <c r="CL7" s="38">
        <v>377.19</v>
      </c>
      <c r="CM7" s="38">
        <v>11.81</v>
      </c>
      <c r="CN7" s="38">
        <v>11.81</v>
      </c>
      <c r="CO7" s="38">
        <v>12.01</v>
      </c>
      <c r="CP7" s="38">
        <v>12.01</v>
      </c>
      <c r="CQ7" s="38">
        <v>11.81</v>
      </c>
      <c r="CR7" s="38">
        <v>29.86</v>
      </c>
      <c r="CS7" s="38">
        <v>29.28</v>
      </c>
      <c r="CT7" s="38">
        <v>29.4</v>
      </c>
      <c r="CU7" s="38">
        <v>29.8</v>
      </c>
      <c r="CV7" s="38">
        <v>29.43</v>
      </c>
      <c r="CW7" s="38">
        <v>33.69</v>
      </c>
      <c r="CX7" s="38">
        <v>100</v>
      </c>
      <c r="CY7" s="38">
        <v>100</v>
      </c>
      <c r="CZ7" s="38">
        <v>100</v>
      </c>
      <c r="DA7" s="38">
        <v>100</v>
      </c>
      <c r="DB7" s="38">
        <v>100</v>
      </c>
      <c r="DC7" s="38">
        <v>65.95</v>
      </c>
      <c r="DD7" s="38">
        <v>66.819999999999993</v>
      </c>
      <c r="DE7" s="38">
        <v>63.77</v>
      </c>
      <c r="DF7" s="38">
        <v>66.95</v>
      </c>
      <c r="DG7" s="38">
        <v>66.33</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0.31</v>
      </c>
      <c r="EK7" s="38">
        <v>0.1</v>
      </c>
      <c r="EL7" s="38">
        <v>0</v>
      </c>
      <c r="EM7" s="38">
        <v>0</v>
      </c>
      <c r="EN7" s="38">
        <v>0.26</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2020-01-22T02:14:08Z</cp:lastPrinted>
  <dcterms:created xsi:type="dcterms:W3CDTF">2019-12-05T05:25:06Z</dcterms:created>
  <dcterms:modified xsi:type="dcterms:W3CDTF">2020-01-31T02:57:44Z</dcterms:modified>
  <cp:category/>
</cp:coreProperties>
</file>