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jOq8pKbhyTugExL6K4OQZay+KnYwhmmAvVr6ZLoCGX+9ar4MMPolBTH1cxBS0fiRbohNLfeyoQAIArj0vsVg/Q==" workbookSaltValue="FqBo8c0jqhfB3PnSG9v3V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IE76" i="4"/>
  <c r="GQ30" i="4"/>
  <c r="LT76" i="4"/>
  <c r="GQ51" i="4"/>
  <c r="LH30" i="4"/>
  <c r="BZ51" i="4"/>
  <c r="BZ30" i="4"/>
  <c r="FX30" i="4"/>
  <c r="BG30" i="4"/>
  <c r="LE76" i="4"/>
  <c r="KO30" i="4"/>
  <c r="BG51" i="4"/>
  <c r="AV76" i="4"/>
  <c r="KO51" i="4"/>
  <c r="HP76" i="4"/>
  <c r="FX51" i="4"/>
  <c r="FE51" i="4"/>
  <c r="HA76" i="4"/>
  <c r="AN51" i="4"/>
  <c r="FE30" i="4"/>
  <c r="JV30" i="4"/>
  <c r="AN30" i="4"/>
  <c r="JV51" i="4"/>
  <c r="AG76" i="4"/>
  <c r="KP76" i="4"/>
  <c r="KA76" i="4"/>
  <c r="EL51" i="4"/>
  <c r="JC30" i="4"/>
  <c r="U30" i="4"/>
  <c r="GL76" i="4"/>
  <c r="U51" i="4"/>
  <c r="EL30" i="4"/>
  <c r="R76" i="4"/>
  <c r="JC51" i="4"/>
</calcChain>
</file>

<file path=xl/sharedStrings.xml><?xml version="1.0" encoding="utf-8"?>
<sst xmlns="http://schemas.openxmlformats.org/spreadsheetml/2006/main" count="292" uniqueCount="138">
  <si>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</si>
  <si>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</si>
  <si>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</si>
  <si>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</si>
  <si>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</si>
  <si>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</si>
  <si>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</si>
  <si>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</si>
  <si>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</si>
  <si>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</si>
  <si>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</si>
  <si>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</si>
  <si>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</si>
  <si>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</si>
  <si>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</si>
  <si>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</si>
  <si>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</si>
  <si>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</si>
  <si>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</si>
  <si>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</si>
  <si>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</si>
  <si>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</si>
  <si>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</si>
  <si>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</si>
  <si>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</si>
  <si>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</si>
  <si>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</si>
  <si>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</si>
  <si>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</si>
  <si>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</si>
  <si>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</si>
  <si>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</si>
  <si>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</si>
  <si>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</si>
  <si>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</si>
  <si>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</si>
  <si>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</si>
  <si>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</si>
  <si>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</si>
  <si>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</si>
  <si>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</si>
  <si>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</si>
  <si>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</si>
  <si>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</si>
  <si>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</si>
  <si>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</si>
  <si>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</si>
  <si>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</si>
  <si>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</si>
  <si>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</si>
  <si>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</si>
  <si>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</si>
  <si>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</si>
  <si>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</si>
  <si>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</si>
  <si>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</si>
  <si>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</si>
  <si>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</si>
  <si>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</si>
  <si>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</si>
  <si>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</si>
  <si>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</si>
  <si>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</si>
  <si>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</si>
  <si>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</si>
  <si>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</si>
  <si>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</si>
  <si>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</si>
  <si>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</si>
  <si>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</si>
  <si>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</si>
  <si>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</si>
  <si>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</si>
  <si>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</si>
  <si>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</si>
  <si>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</si>
  <si>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</si>
  <si>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</si>
  <si>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</si>
  <si>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</si>
  <si>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</si>
  <si>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</si>
  <si>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</si>
  <si>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</si>
  <si>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</si>
  <si>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</si>
  <si>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</si>
  <si>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</si>
  <si>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</si>
  <si>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</si>
  <si>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</si>
  <si>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</si>
  <si>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</si>
  <si>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</si>
  <si>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</si>
  <si>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</si>
  <si>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</si>
  <si>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</si>
  <si>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</si>
  <si>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</si>
  <si>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</si>
  <si>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</si>
  <si>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</si>
  <si>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</si>
  <si>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当該値(N-2)</t>
    <phoneticPr fontId="5"/>
  </si>
  <si>
    <t>当該値(N-2)</t>
    <phoneticPr fontId="5"/>
  </si>
  <si>
    <t>当該値(N-1)</t>
    <phoneticPr fontId="5"/>
  </si>
  <si>
    <t>当該値(N)</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</si>
  <si>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</si>
  <si>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</si>
  <si>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</si>
  <si>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</si>
  <si>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</si>
  <si>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</si>
  <si>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</si>
  <si>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</si>
  <si>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熱海市</t>
  </si>
  <si>
    <t>中央町駐車場</t>
  </si>
  <si>
    <t>法非適用</t>
  </si>
  <si>
    <t>駐車場整備事業</t>
  </si>
  <si>
    <t>-</t>
  </si>
  <si>
    <t>Ａ１Ｂ１</t>
  </si>
  <si>
    <t>非設置</t>
  </si>
  <si>
    <t>該当数値なし</t>
  </si>
  <si>
    <t>届出駐車場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</si>
  <si>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</si>
  <si>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</si>
  <si>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</si>
  <si>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</si>
  <si>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</si>
  <si>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</si>
  <si>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</si>
  <si>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</si>
  <si>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</si>
  <si>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が100%を下回り、④売上高GDP比率が2.3%、⑤EBITDAがマイナスとなっている。これは本駐車場が市庁舎への来庁者用駐車場としての役割も担っており、当該利用用途の場合は、駐車料金が免除となることから、収支比率が落ち込む原因となっている。また本駐車場は、来庁者用駐車場としての性格を鑑み、有人のため他の市営駐車場と比べ委託料が高いことも要因として挙げられる。
　今後は、令和元年度からの指定管理者制度の導入により経費節減に努め、市庁舎利用以外の利用を促進し、更新投資等に充てる財源を確保しつつ健全経営に努める。</t>
    <rPh sb="2" eb="9">
      <t>シュウエキテキシュウシヒリツ</t>
    </rPh>
    <rPh sb="15" eb="17">
      <t>シタマワ</t>
    </rPh>
    <rPh sb="20" eb="23">
      <t>ウリアゲダカ</t>
    </rPh>
    <rPh sb="26" eb="28">
      <t>ヒリツ</t>
    </rPh>
    <rPh sb="56" eb="57">
      <t>ホン</t>
    </rPh>
    <rPh sb="57" eb="60">
      <t>チュウシャジョウ</t>
    </rPh>
    <rPh sb="61" eb="62">
      <t>シ</t>
    </rPh>
    <rPh sb="62" eb="64">
      <t>チョウシャ</t>
    </rPh>
    <rPh sb="66" eb="69">
      <t>ライチョウシャ</t>
    </rPh>
    <rPh sb="69" eb="70">
      <t>ヨウ</t>
    </rPh>
    <rPh sb="70" eb="73">
      <t>チュウシャジョウ</t>
    </rPh>
    <rPh sb="77" eb="79">
      <t>ヤクワリ</t>
    </rPh>
    <rPh sb="80" eb="81">
      <t>ニナ</t>
    </rPh>
    <rPh sb="86" eb="88">
      <t>トウガイ</t>
    </rPh>
    <rPh sb="88" eb="90">
      <t>リヨウ</t>
    </rPh>
    <rPh sb="90" eb="92">
      <t>ヨウト</t>
    </rPh>
    <rPh sb="93" eb="95">
      <t>バアイ</t>
    </rPh>
    <rPh sb="97" eb="99">
      <t>チュウシャ</t>
    </rPh>
    <rPh sb="99" eb="101">
      <t>リョウキン</t>
    </rPh>
    <rPh sb="102" eb="104">
      <t>メンジョ</t>
    </rPh>
    <rPh sb="112" eb="114">
      <t>シュウシ</t>
    </rPh>
    <rPh sb="114" eb="116">
      <t>ヒリツ</t>
    </rPh>
    <rPh sb="117" eb="118">
      <t>オ</t>
    </rPh>
    <rPh sb="119" eb="120">
      <t>コ</t>
    </rPh>
    <rPh sb="121" eb="123">
      <t>ゲンイン</t>
    </rPh>
    <rPh sb="132" eb="133">
      <t>ホン</t>
    </rPh>
    <rPh sb="133" eb="136">
      <t>チュウシャジョウ</t>
    </rPh>
    <rPh sb="138" eb="141">
      <t>ライチョウシャ</t>
    </rPh>
    <rPh sb="141" eb="142">
      <t>ヨウ</t>
    </rPh>
    <rPh sb="142" eb="145">
      <t>チュウシャジョウ</t>
    </rPh>
    <rPh sb="149" eb="151">
      <t>セイカク</t>
    </rPh>
    <rPh sb="152" eb="153">
      <t>カンガ</t>
    </rPh>
    <rPh sb="155" eb="157">
      <t>ユウジン</t>
    </rPh>
    <rPh sb="160" eb="161">
      <t>タ</t>
    </rPh>
    <rPh sb="162" eb="164">
      <t>シエイ</t>
    </rPh>
    <rPh sb="164" eb="167">
      <t>チュウシャジョウ</t>
    </rPh>
    <rPh sb="168" eb="169">
      <t>クラ</t>
    </rPh>
    <rPh sb="170" eb="172">
      <t>イタク</t>
    </rPh>
    <rPh sb="172" eb="173">
      <t>リョウ</t>
    </rPh>
    <rPh sb="174" eb="175">
      <t>タカ</t>
    </rPh>
    <rPh sb="179" eb="181">
      <t>ヨウイン</t>
    </rPh>
    <rPh sb="184" eb="185">
      <t>ア</t>
    </rPh>
    <rPh sb="225" eb="228">
      <t>シチョウシャ</t>
    </rPh>
    <rPh sb="228" eb="230">
      <t>リヨウ</t>
    </rPh>
    <rPh sb="230" eb="232">
      <t>イガイ</t>
    </rPh>
    <rPh sb="233" eb="235">
      <t>リヨウ</t>
    </rPh>
    <rPh sb="236" eb="238">
      <t>ソクシン</t>
    </rPh>
    <phoneticPr fontId="5"/>
  </si>
  <si>
    <t>　平成28年に供用開始した新設駐車場のため、現時点では将来の設備投資額は見込んでいない。
　市内には築30年を超える駐車場が複数あるため、本駐車場への設備投資にかかる優先度は金額、時期ともに最も低い。したがって⑧設備投資見込額は0となった。</t>
    <rPh sb="1" eb="3">
      <t>ヘイセイ</t>
    </rPh>
    <phoneticPr fontId="5"/>
  </si>
  <si>
    <t>　本駐車場は市庁舎への来庁者駐車場としての役割も担っていることから、稼動率は高い状況にあり、今後もこの状況が維持されるものと考えられる。</t>
    <rPh sb="1" eb="2">
      <t>ホン</t>
    </rPh>
    <rPh sb="2" eb="5">
      <t>チュウシャジョウ</t>
    </rPh>
    <rPh sb="6" eb="9">
      <t>シチョウシャ</t>
    </rPh>
    <rPh sb="11" eb="14">
      <t>ライチョウシャ</t>
    </rPh>
    <rPh sb="14" eb="17">
      <t>チュウシャジョウ</t>
    </rPh>
    <rPh sb="21" eb="23">
      <t>ヤクワリ</t>
    </rPh>
    <rPh sb="24" eb="25">
      <t>ニナ</t>
    </rPh>
    <rPh sb="34" eb="36">
      <t>カドウ</t>
    </rPh>
    <rPh sb="36" eb="37">
      <t>リツ</t>
    </rPh>
    <rPh sb="38" eb="39">
      <t>タカ</t>
    </rPh>
    <rPh sb="40" eb="42">
      <t>ジョウキョウ</t>
    </rPh>
    <rPh sb="46" eb="48">
      <t>コンゴ</t>
    </rPh>
    <rPh sb="51" eb="53">
      <t>ジョウキョウ</t>
    </rPh>
    <rPh sb="54" eb="56">
      <t>イジ</t>
    </rPh>
    <rPh sb="62" eb="63">
      <t>カンガ</t>
    </rPh>
    <phoneticPr fontId="5"/>
  </si>
  <si>
    <t>　稼働率は他の駐車場と比較して高い状況にあるが、市役所来庁者用駐車場としての役割を担っていることから、収益の状況が比例していない状況にある。
　令和元年度からは指定管理者制度を導入しており、サービス向上や経費の節減に努め、更新費用等に充てる財源を確保しつつ健全経営に努める。</t>
    <rPh sb="1" eb="3">
      <t>カドウ</t>
    </rPh>
    <rPh sb="3" eb="4">
      <t>リツ</t>
    </rPh>
    <rPh sb="5" eb="6">
      <t>タ</t>
    </rPh>
    <rPh sb="7" eb="10">
      <t>チュウシャジョウ</t>
    </rPh>
    <rPh sb="11" eb="13">
      <t>ヒカク</t>
    </rPh>
    <rPh sb="15" eb="16">
      <t>タカ</t>
    </rPh>
    <rPh sb="17" eb="19">
      <t>ジョウキョウ</t>
    </rPh>
    <rPh sb="24" eb="27">
      <t>シヤクショ</t>
    </rPh>
    <rPh sb="27" eb="30">
      <t>ライチョウシャ</t>
    </rPh>
    <rPh sb="30" eb="31">
      <t>ヨウ</t>
    </rPh>
    <rPh sb="31" eb="34">
      <t>チュウシャジョウ</t>
    </rPh>
    <rPh sb="38" eb="40">
      <t>ヤクワリ</t>
    </rPh>
    <rPh sb="41" eb="42">
      <t>ニナ</t>
    </rPh>
    <rPh sb="51" eb="53">
      <t>シュウエキ</t>
    </rPh>
    <rPh sb="54" eb="56">
      <t>ジョウキョウ</t>
    </rPh>
    <rPh sb="57" eb="59">
      <t>ヒレイ</t>
    </rPh>
    <rPh sb="64" eb="6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</si>
</sst>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70.2</c:v>
                </c:pt>
                <c:pt idx="3">
                  <c:v>66.599999999999994</c:v>
                </c:pt>
                <c:pt idx="4">
                  <c:v>76.2</c:v>
                </c:pt>
              </c:numCache>
            </c:numRef>
          </c:val>
          <c:extLst>
            <c:ext xmlns:c16="http://schemas.microsoft.com/office/drawing/2014/chart" uri="{C3380CC4-5D6E-409C-BE32-E72D297353CC}">
              <c16:uniqueId val="{00000000-926A-4C7B-BA63-D23BCABAFB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926A-4C7B-BA63-D23BCABAFBA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3F7D-44B8-9E99-36B8BEC9E8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3F7D-44B8-9E99-36B8BEC9E87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002-4EC4-A40D-E4CAD1B029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02-4EC4-A40D-E4CAD1B0298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1C5-4E17-9FE1-83D744A399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C5-4E17-9FE1-83D744A3996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73D5-45E7-A88A-B9882C3A22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73D5-45E7-A88A-B9882C3A221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FE6B-4346-9D0C-F7A2CEE05A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FE6B-4346-9D0C-F7A2CEE05A5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302.10000000000002</c:v>
                </c:pt>
                <c:pt idx="3">
                  <c:v>318.8</c:v>
                </c:pt>
                <c:pt idx="4">
                  <c:v>330.2</c:v>
                </c:pt>
              </c:numCache>
            </c:numRef>
          </c:val>
          <c:extLst>
            <c:ext xmlns:c16="http://schemas.microsoft.com/office/drawing/2014/chart" uri="{C3380CC4-5D6E-409C-BE32-E72D297353CC}">
              <c16:uniqueId val="{00000000-D33F-4D5D-80B1-E7EF2089D70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D33F-4D5D-80B1-E7EF2089D70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-19.399999999999999</c:v>
                </c:pt>
                <c:pt idx="3">
                  <c:v>-10.9</c:v>
                </c:pt>
                <c:pt idx="4">
                  <c:v>2.2999999999999998</c:v>
                </c:pt>
              </c:numCache>
            </c:numRef>
          </c:val>
          <c:extLst>
            <c:ext xmlns:c16="http://schemas.microsoft.com/office/drawing/2014/chart" uri="{C3380CC4-5D6E-409C-BE32-E72D297353CC}">
              <c16:uniqueId val="{00000000-D794-4FF3-94EA-B610A3958F9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D794-4FF3-94EA-B610A3958F9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-7931</c:v>
                </c:pt>
                <c:pt idx="3">
                  <c:v>-7746</c:v>
                </c:pt>
                <c:pt idx="4">
                  <c:v>-5402</c:v>
                </c:pt>
              </c:numCache>
            </c:numRef>
          </c:val>
          <c:extLst>
            <c:ext xmlns:c16="http://schemas.microsoft.com/office/drawing/2014/chart" uri="{C3380CC4-5D6E-409C-BE32-E72D297353CC}">
              <c16:uniqueId val="{00000000-3538-44A2-8682-6EE305A25A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3538-44A2-8682-6EE305A25A9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2"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中央町駐車場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2083</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96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70.2</v>
      </c>
      <c r="BH31" s="110"/>
      <c r="BI31" s="110"/>
      <c r="BJ31" s="110"/>
      <c r="BK31" s="110"/>
      <c r="BL31" s="110"/>
      <c r="BM31" s="110"/>
      <c r="BN31" s="110"/>
      <c r="BO31" s="110"/>
      <c r="BP31" s="110"/>
      <c r="BQ31" s="110"/>
      <c r="BR31" s="110"/>
      <c r="BS31" s="110"/>
      <c r="BT31" s="110"/>
      <c r="BU31" s="110"/>
      <c r="BV31" s="110"/>
      <c r="BW31" s="110"/>
      <c r="BX31" s="110"/>
      <c r="BY31" s="110"/>
      <c r="BZ31" s="110">
        <f>データ!AB7</f>
        <v>66.599999999999994</v>
      </c>
      <c r="CA31" s="110"/>
      <c r="CB31" s="110"/>
      <c r="CC31" s="110"/>
      <c r="CD31" s="110"/>
      <c r="CE31" s="110"/>
      <c r="CF31" s="110"/>
      <c r="CG31" s="110"/>
      <c r="CH31" s="110"/>
      <c r="CI31" s="110"/>
      <c r="CJ31" s="110"/>
      <c r="CK31" s="110"/>
      <c r="CL31" s="110"/>
      <c r="CM31" s="110"/>
      <c r="CN31" s="110"/>
      <c r="CO31" s="110"/>
      <c r="CP31" s="110"/>
      <c r="CQ31" s="110"/>
      <c r="CR31" s="110"/>
      <c r="CS31" s="110">
        <f>データ!AC7</f>
        <v>76.2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302.10000000000002</v>
      </c>
      <c r="KP31" s="81"/>
      <c r="KQ31" s="81"/>
      <c r="KR31" s="81"/>
      <c r="KS31" s="81"/>
      <c r="KT31" s="81"/>
      <c r="KU31" s="81"/>
      <c r="KV31" s="81"/>
      <c r="KW31" s="81"/>
      <c r="KX31" s="81"/>
      <c r="KY31" s="81"/>
      <c r="KZ31" s="81"/>
      <c r="LA31" s="81"/>
      <c r="LB31" s="81"/>
      <c r="LC31" s="81"/>
      <c r="LD31" s="81"/>
      <c r="LE31" s="81"/>
      <c r="LF31" s="81"/>
      <c r="LG31" s="82"/>
      <c r="LH31" s="80">
        <f>データ!DN7</f>
        <v>318.8</v>
      </c>
      <c r="LI31" s="81"/>
      <c r="LJ31" s="81"/>
      <c r="LK31" s="81"/>
      <c r="LL31" s="81"/>
      <c r="LM31" s="81"/>
      <c r="LN31" s="81"/>
      <c r="LO31" s="81"/>
      <c r="LP31" s="81"/>
      <c r="LQ31" s="81"/>
      <c r="LR31" s="81"/>
      <c r="LS31" s="81"/>
      <c r="LT31" s="81"/>
      <c r="LU31" s="81"/>
      <c r="LV31" s="81"/>
      <c r="LW31" s="81"/>
      <c r="LX31" s="81"/>
      <c r="LY31" s="81"/>
      <c r="LZ31" s="82"/>
      <c r="MA31" s="80">
        <f>データ!DO7</f>
        <v>330.2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-19.399999999999999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-10.9</v>
      </c>
      <c r="GR52" s="110"/>
      <c r="GS52" s="110"/>
      <c r="GT52" s="110"/>
      <c r="GU52" s="110"/>
      <c r="GV52" s="110"/>
      <c r="GW52" s="110"/>
      <c r="GX52" s="110"/>
      <c r="GY52" s="110"/>
      <c r="GZ52" s="110"/>
      <c r="HA52" s="110"/>
      <c r="HB52" s="110"/>
      <c r="HC52" s="110"/>
      <c r="HD52" s="110"/>
      <c r="HE52" s="110"/>
      <c r="HF52" s="110"/>
      <c r="HG52" s="110"/>
      <c r="HH52" s="110"/>
      <c r="HI52" s="110"/>
      <c r="HJ52" s="110">
        <f>データ!BJ7</f>
        <v>2.2999999999999998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-7931</v>
      </c>
      <c r="KP52" s="109"/>
      <c r="KQ52" s="109"/>
      <c r="KR52" s="109"/>
      <c r="KS52" s="109"/>
      <c r="KT52" s="109"/>
      <c r="KU52" s="109"/>
      <c r="KV52" s="109"/>
      <c r="KW52" s="109"/>
      <c r="KX52" s="109"/>
      <c r="KY52" s="109"/>
      <c r="KZ52" s="109"/>
      <c r="LA52" s="109"/>
      <c r="LB52" s="109"/>
      <c r="LC52" s="109"/>
      <c r="LD52" s="109"/>
      <c r="LE52" s="109"/>
      <c r="LF52" s="109"/>
      <c r="LG52" s="109"/>
      <c r="LH52" s="109">
        <f>データ!BT7</f>
        <v>-7746</v>
      </c>
      <c r="LI52" s="109"/>
      <c r="LJ52" s="109"/>
      <c r="LK52" s="109"/>
      <c r="LL52" s="109"/>
      <c r="LM52" s="109"/>
      <c r="LN52" s="109"/>
      <c r="LO52" s="109"/>
      <c r="LP52" s="109"/>
      <c r="LQ52" s="109"/>
      <c r="LR52" s="109"/>
      <c r="LS52" s="109"/>
      <c r="LT52" s="109"/>
      <c r="LU52" s="109"/>
      <c r="LV52" s="109"/>
      <c r="LW52" s="109"/>
      <c r="LX52" s="109"/>
      <c r="LY52" s="109"/>
      <c r="LZ52" s="109"/>
      <c r="MA52" s="109">
        <f>データ!BU7</f>
        <v>-5402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46</v>
      </c>
      <c r="AO53" s="109"/>
      <c r="AP53" s="109"/>
      <c r="AQ53" s="109"/>
      <c r="AR53" s="109"/>
      <c r="AS53" s="109"/>
      <c r="AT53" s="109"/>
      <c r="AU53" s="109"/>
      <c r="AV53" s="109"/>
      <c r="AW53" s="109"/>
      <c r="AX53" s="109"/>
      <c r="AY53" s="109"/>
      <c r="AZ53" s="109"/>
      <c r="BA53" s="109"/>
      <c r="BB53" s="109"/>
      <c r="BC53" s="109"/>
      <c r="BD53" s="109"/>
      <c r="BE53" s="109"/>
      <c r="BF53" s="109"/>
      <c r="BG53" s="109">
        <f>データ!BB7</f>
        <v>39</v>
      </c>
      <c r="BH53" s="109"/>
      <c r="BI53" s="109"/>
      <c r="BJ53" s="109"/>
      <c r="BK53" s="109"/>
      <c r="BL53" s="109"/>
      <c r="BM53" s="109"/>
      <c r="BN53" s="109"/>
      <c r="BO53" s="109"/>
      <c r="BP53" s="109"/>
      <c r="BQ53" s="109"/>
      <c r="BR53" s="109"/>
      <c r="BS53" s="109"/>
      <c r="BT53" s="109"/>
      <c r="BU53" s="109"/>
      <c r="BV53" s="109"/>
      <c r="BW53" s="109"/>
      <c r="BX53" s="109"/>
      <c r="BY53" s="109"/>
      <c r="BZ53" s="109">
        <f>データ!BC7</f>
        <v>25</v>
      </c>
      <c r="CA53" s="109"/>
      <c r="CB53" s="109"/>
      <c r="CC53" s="109"/>
      <c r="CD53" s="109"/>
      <c r="CE53" s="109"/>
      <c r="CF53" s="109"/>
      <c r="CG53" s="109"/>
      <c r="CH53" s="109"/>
      <c r="CI53" s="109"/>
      <c r="CJ53" s="109"/>
      <c r="CK53" s="109"/>
      <c r="CL53" s="109"/>
      <c r="CM53" s="109"/>
      <c r="CN53" s="109"/>
      <c r="CO53" s="109"/>
      <c r="CP53" s="109"/>
      <c r="CQ53" s="109"/>
      <c r="CR53" s="109"/>
      <c r="CS53" s="109">
        <f>データ!BD7</f>
        <v>24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44860</v>
      </c>
      <c r="JD53" s="109"/>
      <c r="JE53" s="109"/>
      <c r="JF53" s="109"/>
      <c r="JG53" s="109"/>
      <c r="JH53" s="109"/>
      <c r="JI53" s="109"/>
      <c r="JJ53" s="109"/>
      <c r="JK53" s="109"/>
      <c r="JL53" s="109"/>
      <c r="JM53" s="109"/>
      <c r="JN53" s="109"/>
      <c r="JO53" s="109"/>
      <c r="JP53" s="109"/>
      <c r="JQ53" s="109"/>
      <c r="JR53" s="109"/>
      <c r="JS53" s="109"/>
      <c r="JT53" s="109"/>
      <c r="JU53" s="109"/>
      <c r="JV53" s="109">
        <f>データ!BW7</f>
        <v>37496</v>
      </c>
      <c r="JW53" s="109"/>
      <c r="JX53" s="109"/>
      <c r="JY53" s="109"/>
      <c r="JZ53" s="109"/>
      <c r="KA53" s="109"/>
      <c r="KB53" s="109"/>
      <c r="KC53" s="109"/>
      <c r="KD53" s="109"/>
      <c r="KE53" s="109"/>
      <c r="KF53" s="109"/>
      <c r="KG53" s="109"/>
      <c r="KH53" s="109"/>
      <c r="KI53" s="109"/>
      <c r="KJ53" s="109"/>
      <c r="KK53" s="109"/>
      <c r="KL53" s="109"/>
      <c r="KM53" s="109"/>
      <c r="KN53" s="109"/>
      <c r="KO53" s="109">
        <f>データ!BX7</f>
        <v>31888</v>
      </c>
      <c r="KP53" s="109"/>
      <c r="KQ53" s="109"/>
      <c r="KR53" s="109"/>
      <c r="KS53" s="109"/>
      <c r="KT53" s="109"/>
      <c r="KU53" s="109"/>
      <c r="KV53" s="109"/>
      <c r="KW53" s="109"/>
      <c r="KX53" s="109"/>
      <c r="KY53" s="109"/>
      <c r="KZ53" s="109"/>
      <c r="LA53" s="109"/>
      <c r="LB53" s="109"/>
      <c r="LC53" s="109"/>
      <c r="LD53" s="109"/>
      <c r="LE53" s="109"/>
      <c r="LF53" s="109"/>
      <c r="LG53" s="109"/>
      <c r="LH53" s="109">
        <f>データ!BY7</f>
        <v>13314</v>
      </c>
      <c r="LI53" s="109"/>
      <c r="LJ53" s="109"/>
      <c r="LK53" s="109"/>
      <c r="LL53" s="109"/>
      <c r="LM53" s="109"/>
      <c r="LN53" s="109"/>
      <c r="LO53" s="109"/>
      <c r="LP53" s="109"/>
      <c r="LQ53" s="109"/>
      <c r="LR53" s="109"/>
      <c r="LS53" s="109"/>
      <c r="LT53" s="109"/>
      <c r="LU53" s="109"/>
      <c r="LV53" s="109"/>
      <c r="LW53" s="109"/>
      <c r="LX53" s="109"/>
      <c r="LY53" s="109"/>
      <c r="LZ53" s="109"/>
      <c r="MA53" s="109">
        <f>データ!BZ7</f>
        <v>23300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kVcFRWMzm//bDBqKtF+X1r3b/9BTK+4/fI1pcbzA8NJAi6q2NSyZHF53LJV+WFyLT1lCnD4j2cnSu4kwqdW0g==" saltValue="gQI1B+WQ7dBOHz5vbLd2J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102</v>
      </c>
      <c r="AV5" s="59" t="s">
        <v>103</v>
      </c>
      <c r="AW5" s="59" t="s">
        <v>104</v>
      </c>
      <c r="AX5" s="59" t="s">
        <v>101</v>
      </c>
      <c r="AY5" s="59" t="s">
        <v>93</v>
      </c>
      <c r="AZ5" s="59" t="s">
        <v>94</v>
      </c>
      <c r="BA5" s="59" t="s">
        <v>95</v>
      </c>
      <c r="BB5" s="59" t="s">
        <v>96</v>
      </c>
      <c r="BC5" s="59" t="s">
        <v>97</v>
      </c>
      <c r="BD5" s="59" t="s">
        <v>98</v>
      </c>
      <c r="BE5" s="59" t="s">
        <v>99</v>
      </c>
      <c r="BF5" s="59" t="s">
        <v>89</v>
      </c>
      <c r="BG5" s="59" t="s">
        <v>90</v>
      </c>
      <c r="BH5" s="59" t="s">
        <v>105</v>
      </c>
      <c r="BI5" s="59" t="s">
        <v>106</v>
      </c>
      <c r="BJ5" s="59" t="s">
        <v>107</v>
      </c>
      <c r="BK5" s="59" t="s">
        <v>94</v>
      </c>
      <c r="BL5" s="59" t="s">
        <v>95</v>
      </c>
      <c r="BM5" s="59" t="s">
        <v>96</v>
      </c>
      <c r="BN5" s="59" t="s">
        <v>97</v>
      </c>
      <c r="BO5" s="59" t="s">
        <v>98</v>
      </c>
      <c r="BP5" s="59" t="s">
        <v>99</v>
      </c>
      <c r="BQ5" s="59" t="s">
        <v>89</v>
      </c>
      <c r="BR5" s="59" t="s">
        <v>90</v>
      </c>
      <c r="BS5" s="59" t="s">
        <v>105</v>
      </c>
      <c r="BT5" s="59" t="s">
        <v>106</v>
      </c>
      <c r="BU5" s="59" t="s">
        <v>108</v>
      </c>
      <c r="BV5" s="59" t="s">
        <v>94</v>
      </c>
      <c r="BW5" s="59" t="s">
        <v>95</v>
      </c>
      <c r="BX5" s="59" t="s">
        <v>96</v>
      </c>
      <c r="BY5" s="59" t="s">
        <v>97</v>
      </c>
      <c r="BZ5" s="59" t="s">
        <v>98</v>
      </c>
      <c r="CA5" s="59" t="s">
        <v>99</v>
      </c>
      <c r="CB5" s="59" t="s">
        <v>100</v>
      </c>
      <c r="CC5" s="59" t="s">
        <v>90</v>
      </c>
      <c r="CD5" s="59" t="s">
        <v>109</v>
      </c>
      <c r="CE5" s="59" t="s">
        <v>92</v>
      </c>
      <c r="CF5" s="59" t="s">
        <v>107</v>
      </c>
      <c r="CG5" s="59" t="s">
        <v>94</v>
      </c>
      <c r="CH5" s="59" t="s">
        <v>95</v>
      </c>
      <c r="CI5" s="59" t="s">
        <v>96</v>
      </c>
      <c r="CJ5" s="59" t="s">
        <v>97</v>
      </c>
      <c r="CK5" s="59" t="s">
        <v>98</v>
      </c>
      <c r="CL5" s="59" t="s">
        <v>99</v>
      </c>
      <c r="CM5" s="142"/>
      <c r="CN5" s="142"/>
      <c r="CO5" s="59" t="s">
        <v>89</v>
      </c>
      <c r="CP5" s="59" t="s">
        <v>90</v>
      </c>
      <c r="CQ5" s="59" t="s">
        <v>104</v>
      </c>
      <c r="CR5" s="59" t="s">
        <v>110</v>
      </c>
      <c r="CS5" s="59" t="s">
        <v>107</v>
      </c>
      <c r="CT5" s="59" t="s">
        <v>94</v>
      </c>
      <c r="CU5" s="59" t="s">
        <v>95</v>
      </c>
      <c r="CV5" s="59" t="s">
        <v>96</v>
      </c>
      <c r="CW5" s="59" t="s">
        <v>97</v>
      </c>
      <c r="CX5" s="59" t="s">
        <v>98</v>
      </c>
      <c r="CY5" s="59" t="s">
        <v>99</v>
      </c>
      <c r="CZ5" s="59" t="s">
        <v>100</v>
      </c>
      <c r="DA5" s="59" t="s">
        <v>90</v>
      </c>
      <c r="DB5" s="59" t="s">
        <v>104</v>
      </c>
      <c r="DC5" s="59" t="s">
        <v>92</v>
      </c>
      <c r="DD5" s="59" t="s">
        <v>93</v>
      </c>
      <c r="DE5" s="59" t="s">
        <v>94</v>
      </c>
      <c r="DF5" s="59" t="s">
        <v>95</v>
      </c>
      <c r="DG5" s="59" t="s">
        <v>96</v>
      </c>
      <c r="DH5" s="59" t="s">
        <v>97</v>
      </c>
      <c r="DI5" s="59" t="s">
        <v>98</v>
      </c>
      <c r="DJ5" s="59" t="s">
        <v>35</v>
      </c>
      <c r="DK5" s="59" t="s">
        <v>102</v>
      </c>
      <c r="DL5" s="59" t="s">
        <v>103</v>
      </c>
      <c r="DM5" s="59" t="s">
        <v>105</v>
      </c>
      <c r="DN5" s="59" t="s">
        <v>101</v>
      </c>
      <c r="DO5" s="59" t="s">
        <v>108</v>
      </c>
      <c r="DP5" s="59" t="s">
        <v>94</v>
      </c>
      <c r="DQ5" s="59" t="s">
        <v>95</v>
      </c>
      <c r="DR5" s="59" t="s">
        <v>96</v>
      </c>
      <c r="DS5" s="59" t="s">
        <v>97</v>
      </c>
      <c r="DT5" s="59" t="s">
        <v>98</v>
      </c>
      <c r="DU5" s="59" t="s">
        <v>99</v>
      </c>
    </row>
    <row r="6" spans="1:125" s="66" customFormat="1" x14ac:dyDescent="0.15">
      <c r="A6" s="49" t="s">
        <v>111</v>
      </c>
      <c r="B6" s="60">
        <f>B8</f>
        <v>2018</v>
      </c>
      <c r="C6" s="60">
        <f t="shared" ref="C6:X6" si="1">C8</f>
        <v>222054</v>
      </c>
      <c r="D6" s="60">
        <f t="shared" si="1"/>
        <v>47</v>
      </c>
      <c r="E6" s="60">
        <f t="shared" si="1"/>
        <v>14</v>
      </c>
      <c r="F6" s="60">
        <f t="shared" si="1"/>
        <v>0</v>
      </c>
      <c r="G6" s="60">
        <f t="shared" si="1"/>
        <v>8</v>
      </c>
      <c r="H6" s="60" t="str">
        <f>SUBSTITUTE(H8,"　","")</f>
        <v>静岡県熱海市</v>
      </c>
      <c r="I6" s="60" t="str">
        <f t="shared" si="1"/>
        <v>中央町駐車場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v>
      </c>
      <c r="S6" s="62" t="str">
        <f t="shared" si="1"/>
        <v>商業施設</v>
      </c>
      <c r="T6" s="62" t="str">
        <f t="shared" si="1"/>
        <v>無</v>
      </c>
      <c r="U6" s="63">
        <f t="shared" si="1"/>
        <v>2083</v>
      </c>
      <c r="V6" s="63">
        <f t="shared" si="1"/>
        <v>96</v>
      </c>
      <c r="W6" s="63">
        <f t="shared" si="1"/>
        <v>216</v>
      </c>
      <c r="X6" s="62" t="str">
        <f t="shared" si="1"/>
        <v>導入なし</v>
      </c>
      <c r="Y6" s="64" t="e">
        <f>IF(Y8="-",NA(),Y8)</f>
        <v>#N/A</v>
      </c>
      <c r="Z6" s="64" t="e">
        <f t="shared" ref="Z6:AH6" si="2">IF(Z8="-",NA(),Z8)</f>
        <v>#N/A</v>
      </c>
      <c r="AA6" s="64">
        <f t="shared" si="2"/>
        <v>70.2</v>
      </c>
      <c r="AB6" s="64">
        <f t="shared" si="2"/>
        <v>66.599999999999994</v>
      </c>
      <c r="AC6" s="64">
        <f t="shared" si="2"/>
        <v>76.2</v>
      </c>
      <c r="AD6" s="64">
        <f t="shared" si="2"/>
        <v>172.3</v>
      </c>
      <c r="AE6" s="64">
        <f t="shared" si="2"/>
        <v>218.5</v>
      </c>
      <c r="AF6" s="64">
        <f t="shared" si="2"/>
        <v>151.19999999999999</v>
      </c>
      <c r="AG6" s="64">
        <f t="shared" si="2"/>
        <v>212.4</v>
      </c>
      <c r="AH6" s="64">
        <f t="shared" si="2"/>
        <v>241.8</v>
      </c>
      <c r="AI6" s="61" t="str">
        <f>IF(AI8="-","",IF(AI8="-","【-】","【"&amp;SUBSTITUTE(TEXT(AI8,"#,##0.0"),"-","△")&amp;"】"))</f>
        <v>【297.1】</v>
      </c>
      <c r="AJ6" s="64" t="e">
        <f>IF(AJ8="-",NA(),AJ8)</f>
        <v>#N/A</v>
      </c>
      <c r="AK6" s="64" t="e">
        <f t="shared" ref="AK6:AS6" si="3">IF(AK8="-",NA(),AK8)</f>
        <v>#N/A</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t="e">
        <f>IF(AU8="-",NA(),AU8)</f>
        <v>#N/A</v>
      </c>
      <c r="AV6" s="65" t="e">
        <f t="shared" ref="AV6:BD6" si="4">IF(AV8="-",NA(),AV8)</f>
        <v>#N/A</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t="e">
        <f>IF(BF8="-",NA(),BF8)</f>
        <v>#N/A</v>
      </c>
      <c r="BG6" s="64" t="e">
        <f t="shared" ref="BG6:BO6" si="5">IF(BG8="-",NA(),BG8)</f>
        <v>#N/A</v>
      </c>
      <c r="BH6" s="64">
        <f t="shared" si="5"/>
        <v>-19.399999999999999</v>
      </c>
      <c r="BI6" s="64">
        <f t="shared" si="5"/>
        <v>-10.9</v>
      </c>
      <c r="BJ6" s="64">
        <f t="shared" si="5"/>
        <v>2.2999999999999998</v>
      </c>
      <c r="BK6" s="64">
        <f t="shared" si="5"/>
        <v>33.6</v>
      </c>
      <c r="BL6" s="64">
        <f t="shared" si="5"/>
        <v>33.200000000000003</v>
      </c>
      <c r="BM6" s="64">
        <f t="shared" si="5"/>
        <v>29.6</v>
      </c>
      <c r="BN6" s="64">
        <f t="shared" si="5"/>
        <v>29.2</v>
      </c>
      <c r="BO6" s="64">
        <f t="shared" si="5"/>
        <v>30.4</v>
      </c>
      <c r="BP6" s="61" t="str">
        <f>IF(BP8="-","",IF(BP8="-","【-】","【"&amp;SUBSTITUTE(TEXT(BP8,"#,##0.0"),"-","△")&amp;"】"))</f>
        <v>【26.3】</v>
      </c>
      <c r="BQ6" s="65" t="e">
        <f>IF(BQ8="-",NA(),BQ8)</f>
        <v>#N/A</v>
      </c>
      <c r="BR6" s="65" t="e">
        <f t="shared" ref="BR6:BZ6" si="6">IF(BR8="-",NA(),BR8)</f>
        <v>#N/A</v>
      </c>
      <c r="BS6" s="65">
        <f t="shared" si="6"/>
        <v>-7931</v>
      </c>
      <c r="BT6" s="65">
        <f t="shared" si="6"/>
        <v>-7746</v>
      </c>
      <c r="BU6" s="65">
        <f t="shared" si="6"/>
        <v>-5402</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112</v>
      </c>
      <c r="CM6" s="63">
        <f t="shared" ref="CM6:CN6" si="7">CM8</f>
        <v>0</v>
      </c>
      <c r="CN6" s="63">
        <f t="shared" si="7"/>
        <v>0</v>
      </c>
      <c r="CO6" s="64"/>
      <c r="CP6" s="64"/>
      <c r="CQ6" s="64"/>
      <c r="CR6" s="64"/>
      <c r="CS6" s="64"/>
      <c r="CT6" s="64"/>
      <c r="CU6" s="64"/>
      <c r="CV6" s="64"/>
      <c r="CW6" s="64"/>
      <c r="CX6" s="64"/>
      <c r="CY6" s="61" t="s">
        <v>112</v>
      </c>
      <c r="CZ6" s="64" t="e">
        <f>IF(CZ8="-",NA(),CZ8)</f>
        <v>#N/A</v>
      </c>
      <c r="DA6" s="64" t="e">
        <f t="shared" ref="DA6:DI6" si="8">IF(DA8="-",NA(),DA8)</f>
        <v>#N/A</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t="e">
        <f>IF(DK8="-",NA(),DK8)</f>
        <v>#N/A</v>
      </c>
      <c r="DL6" s="64" t="e">
        <f t="shared" ref="DL6:DT6" si="9">IF(DL8="-",NA(),DL8)</f>
        <v>#N/A</v>
      </c>
      <c r="DM6" s="64">
        <f t="shared" si="9"/>
        <v>302.10000000000002</v>
      </c>
      <c r="DN6" s="64">
        <f t="shared" si="9"/>
        <v>318.8</v>
      </c>
      <c r="DO6" s="64">
        <f t="shared" si="9"/>
        <v>330.2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113</v>
      </c>
      <c r="B7" s="60">
        <f t="shared" ref="B7:X7" si="10">B8</f>
        <v>2018</v>
      </c>
      <c r="C7" s="60">
        <f t="shared" si="10"/>
        <v>222054</v>
      </c>
      <c r="D7" s="60">
        <f t="shared" si="10"/>
        <v>47</v>
      </c>
      <c r="E7" s="60">
        <f t="shared" si="10"/>
        <v>14</v>
      </c>
      <c r="F7" s="60">
        <f t="shared" si="10"/>
        <v>0</v>
      </c>
      <c r="G7" s="60">
        <f t="shared" si="10"/>
        <v>8</v>
      </c>
      <c r="H7" s="60" t="str">
        <f t="shared" si="10"/>
        <v>静岡県　熱海市</v>
      </c>
      <c r="I7" s="60" t="str">
        <f t="shared" si="10"/>
        <v>中央町駐車場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v>
      </c>
      <c r="S7" s="62" t="str">
        <f t="shared" si="10"/>
        <v>商業施設</v>
      </c>
      <c r="T7" s="62" t="str">
        <f t="shared" si="10"/>
        <v>無</v>
      </c>
      <c r="U7" s="63">
        <f t="shared" si="10"/>
        <v>2083</v>
      </c>
      <c r="V7" s="63">
        <f t="shared" si="10"/>
        <v>96</v>
      </c>
      <c r="W7" s="63">
        <f t="shared" si="10"/>
        <v>216</v>
      </c>
      <c r="X7" s="62" t="str">
        <f t="shared" si="10"/>
        <v>導入なし</v>
      </c>
      <c r="Y7" s="64" t="str">
        <f>Y8</f>
        <v>-</v>
      </c>
      <c r="Z7" s="64" t="str">
        <f t="shared" ref="Z7:AH7" si="11">Z8</f>
        <v>-</v>
      </c>
      <c r="AA7" s="64">
        <f t="shared" si="11"/>
        <v>70.2</v>
      </c>
      <c r="AB7" s="64">
        <f t="shared" si="11"/>
        <v>66.599999999999994</v>
      </c>
      <c r="AC7" s="64">
        <f t="shared" si="11"/>
        <v>76.2</v>
      </c>
      <c r="AD7" s="64">
        <f t="shared" si="11"/>
        <v>172.3</v>
      </c>
      <c r="AE7" s="64">
        <f t="shared" si="11"/>
        <v>218.5</v>
      </c>
      <c r="AF7" s="64">
        <f t="shared" si="11"/>
        <v>151.19999999999999</v>
      </c>
      <c r="AG7" s="64">
        <f t="shared" si="11"/>
        <v>212.4</v>
      </c>
      <c r="AH7" s="64">
        <f t="shared" si="11"/>
        <v>241.8</v>
      </c>
      <c r="AI7" s="61"/>
      <c r="AJ7" s="64" t="str">
        <f>AJ8</f>
        <v>-</v>
      </c>
      <c r="AK7" s="64" t="str">
        <f t="shared" ref="AK7:AS7" si="12">AK8</f>
        <v>-</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t="str">
        <f>AU8</f>
        <v>-</v>
      </c>
      <c r="AV7" s="65" t="str">
        <f t="shared" ref="AV7:BD7" si="13">AV8</f>
        <v>-</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t="str">
        <f>BF8</f>
        <v>-</v>
      </c>
      <c r="BG7" s="64" t="str">
        <f t="shared" ref="BG7:BO7" si="14">BG8</f>
        <v>-</v>
      </c>
      <c r="BH7" s="64">
        <f t="shared" si="14"/>
        <v>-19.399999999999999</v>
      </c>
      <c r="BI7" s="64">
        <f t="shared" si="14"/>
        <v>-10.9</v>
      </c>
      <c r="BJ7" s="64">
        <f t="shared" si="14"/>
        <v>2.2999999999999998</v>
      </c>
      <c r="BK7" s="64">
        <f t="shared" si="14"/>
        <v>33.6</v>
      </c>
      <c r="BL7" s="64">
        <f t="shared" si="14"/>
        <v>33.200000000000003</v>
      </c>
      <c r="BM7" s="64">
        <f t="shared" si="14"/>
        <v>29.6</v>
      </c>
      <c r="BN7" s="64">
        <f t="shared" si="14"/>
        <v>29.2</v>
      </c>
      <c r="BO7" s="64">
        <f t="shared" si="14"/>
        <v>30.4</v>
      </c>
      <c r="BP7" s="61"/>
      <c r="BQ7" s="65" t="str">
        <f>BQ8</f>
        <v>-</v>
      </c>
      <c r="BR7" s="65" t="str">
        <f t="shared" ref="BR7:BZ7" si="15">BR8</f>
        <v>-</v>
      </c>
      <c r="BS7" s="65">
        <f t="shared" si="15"/>
        <v>-7931</v>
      </c>
      <c r="BT7" s="65">
        <f t="shared" si="15"/>
        <v>-7746</v>
      </c>
      <c r="BU7" s="65">
        <f t="shared" si="15"/>
        <v>-5402</v>
      </c>
      <c r="BV7" s="65">
        <f t="shared" si="15"/>
        <v>44860</v>
      </c>
      <c r="BW7" s="65">
        <f t="shared" si="15"/>
        <v>37496</v>
      </c>
      <c r="BX7" s="65">
        <f t="shared" si="15"/>
        <v>31888</v>
      </c>
      <c r="BY7" s="65">
        <f t="shared" si="15"/>
        <v>13314</v>
      </c>
      <c r="BZ7" s="65">
        <f t="shared" si="15"/>
        <v>23300</v>
      </c>
      <c r="CA7" s="63"/>
      <c r="CB7" s="64" t="s">
        <v>114</v>
      </c>
      <c r="CC7" s="64" t="s">
        <v>114</v>
      </c>
      <c r="CD7" s="64" t="s">
        <v>114</v>
      </c>
      <c r="CE7" s="64" t="s">
        <v>114</v>
      </c>
      <c r="CF7" s="64" t="s">
        <v>114</v>
      </c>
      <c r="CG7" s="64" t="s">
        <v>114</v>
      </c>
      <c r="CH7" s="64" t="s">
        <v>114</v>
      </c>
      <c r="CI7" s="64" t="s">
        <v>114</v>
      </c>
      <c r="CJ7" s="64" t="s">
        <v>114</v>
      </c>
      <c r="CK7" s="64" t="s">
        <v>115</v>
      </c>
      <c r="CL7" s="61"/>
      <c r="CM7" s="63">
        <f>CM8</f>
        <v>0</v>
      </c>
      <c r="CN7" s="63">
        <f>CN8</f>
        <v>0</v>
      </c>
      <c r="CO7" s="64" t="s">
        <v>114</v>
      </c>
      <c r="CP7" s="64" t="s">
        <v>114</v>
      </c>
      <c r="CQ7" s="64" t="s">
        <v>114</v>
      </c>
      <c r="CR7" s="64" t="s">
        <v>114</v>
      </c>
      <c r="CS7" s="64" t="s">
        <v>114</v>
      </c>
      <c r="CT7" s="64" t="s">
        <v>114</v>
      </c>
      <c r="CU7" s="64" t="s">
        <v>114</v>
      </c>
      <c r="CV7" s="64" t="s">
        <v>114</v>
      </c>
      <c r="CW7" s="64" t="s">
        <v>114</v>
      </c>
      <c r="CX7" s="64" t="s">
        <v>112</v>
      </c>
      <c r="CY7" s="61"/>
      <c r="CZ7" s="64" t="str">
        <f>CZ8</f>
        <v>-</v>
      </c>
      <c r="DA7" s="64" t="str">
        <f t="shared" ref="DA7:DI7" si="16">DA8</f>
        <v>-</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t="str">
        <f>DK8</f>
        <v>-</v>
      </c>
      <c r="DL7" s="64" t="str">
        <f t="shared" ref="DL7:DT7" si="17">DL8</f>
        <v>-</v>
      </c>
      <c r="DM7" s="64">
        <f t="shared" si="17"/>
        <v>302.10000000000002</v>
      </c>
      <c r="DN7" s="64">
        <f t="shared" si="17"/>
        <v>318.8</v>
      </c>
      <c r="DO7" s="64">
        <f t="shared" si="17"/>
        <v>330.2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222054</v>
      </c>
      <c r="D8" s="67">
        <v>47</v>
      </c>
      <c r="E8" s="67">
        <v>14</v>
      </c>
      <c r="F8" s="67">
        <v>0</v>
      </c>
      <c r="G8" s="67">
        <v>8</v>
      </c>
      <c r="H8" s="67" t="s">
        <v>116</v>
      </c>
      <c r="I8" s="67" t="s">
        <v>117</v>
      </c>
      <c r="J8" s="67" t="s">
        <v>118</v>
      </c>
      <c r="K8" s="67" t="s">
        <v>119</v>
      </c>
      <c r="L8" s="67" t="s">
        <v>120</v>
      </c>
      <c r="M8" s="67" t="s">
        <v>121</v>
      </c>
      <c r="N8" s="67" t="s">
        <v>122</v>
      </c>
      <c r="O8" s="68" t="s">
        <v>123</v>
      </c>
      <c r="P8" s="69" t="s">
        <v>124</v>
      </c>
      <c r="Q8" s="69" t="s">
        <v>125</v>
      </c>
      <c r="R8" s="70">
        <v>3</v>
      </c>
      <c r="S8" s="69" t="s">
        <v>126</v>
      </c>
      <c r="T8" s="69" t="s">
        <v>127</v>
      </c>
      <c r="U8" s="70">
        <v>2083</v>
      </c>
      <c r="V8" s="70">
        <v>96</v>
      </c>
      <c r="W8" s="70">
        <v>216</v>
      </c>
      <c r="X8" s="69" t="s">
        <v>128</v>
      </c>
      <c r="Y8" s="71" t="s">
        <v>120</v>
      </c>
      <c r="Z8" s="71" t="s">
        <v>120</v>
      </c>
      <c r="AA8" s="71">
        <v>70.2</v>
      </c>
      <c r="AB8" s="71">
        <v>66.599999999999994</v>
      </c>
      <c r="AC8" s="71">
        <v>76.2</v>
      </c>
      <c r="AD8" s="71">
        <v>172.3</v>
      </c>
      <c r="AE8" s="71">
        <v>218.5</v>
      </c>
      <c r="AF8" s="71">
        <v>151.19999999999999</v>
      </c>
      <c r="AG8" s="71">
        <v>212.4</v>
      </c>
      <c r="AH8" s="71">
        <v>241.8</v>
      </c>
      <c r="AI8" s="68">
        <v>297.10000000000002</v>
      </c>
      <c r="AJ8" s="71" t="s">
        <v>120</v>
      </c>
      <c r="AK8" s="71" t="s">
        <v>120</v>
      </c>
      <c r="AL8" s="71">
        <v>0</v>
      </c>
      <c r="AM8" s="71">
        <v>0</v>
      </c>
      <c r="AN8" s="71">
        <v>0</v>
      </c>
      <c r="AO8" s="71">
        <v>5.7</v>
      </c>
      <c r="AP8" s="71">
        <v>4.7</v>
      </c>
      <c r="AQ8" s="71">
        <v>4</v>
      </c>
      <c r="AR8" s="71">
        <v>2.4</v>
      </c>
      <c r="AS8" s="71">
        <v>2.2999999999999998</v>
      </c>
      <c r="AT8" s="68">
        <v>5.3</v>
      </c>
      <c r="AU8" s="72" t="s">
        <v>120</v>
      </c>
      <c r="AV8" s="72" t="s">
        <v>120</v>
      </c>
      <c r="AW8" s="72">
        <v>0</v>
      </c>
      <c r="AX8" s="72">
        <v>0</v>
      </c>
      <c r="AY8" s="72">
        <v>0</v>
      </c>
      <c r="AZ8" s="72">
        <v>48</v>
      </c>
      <c r="BA8" s="72">
        <v>46</v>
      </c>
      <c r="BB8" s="72">
        <v>39</v>
      </c>
      <c r="BC8" s="72">
        <v>25</v>
      </c>
      <c r="BD8" s="72">
        <v>24</v>
      </c>
      <c r="BE8" s="72">
        <v>30</v>
      </c>
      <c r="BF8" s="71" t="s">
        <v>120</v>
      </c>
      <c r="BG8" s="71" t="s">
        <v>120</v>
      </c>
      <c r="BH8" s="71">
        <v>-19.399999999999999</v>
      </c>
      <c r="BI8" s="71">
        <v>-10.9</v>
      </c>
      <c r="BJ8" s="71">
        <v>2.2999999999999998</v>
      </c>
      <c r="BK8" s="71">
        <v>33.6</v>
      </c>
      <c r="BL8" s="71">
        <v>33.200000000000003</v>
      </c>
      <c r="BM8" s="71">
        <v>29.6</v>
      </c>
      <c r="BN8" s="71">
        <v>29.2</v>
      </c>
      <c r="BO8" s="71">
        <v>30.4</v>
      </c>
      <c r="BP8" s="68">
        <v>26.3</v>
      </c>
      <c r="BQ8" s="72" t="s">
        <v>120</v>
      </c>
      <c r="BR8" s="72" t="s">
        <v>120</v>
      </c>
      <c r="BS8" s="72">
        <v>-7931</v>
      </c>
      <c r="BT8" s="73">
        <v>-7746</v>
      </c>
      <c r="BU8" s="73">
        <v>-5402</v>
      </c>
      <c r="BV8" s="72">
        <v>44860</v>
      </c>
      <c r="BW8" s="72">
        <v>37496</v>
      </c>
      <c r="BX8" s="72">
        <v>31888</v>
      </c>
      <c r="BY8" s="72">
        <v>13314</v>
      </c>
      <c r="BZ8" s="72">
        <v>23300</v>
      </c>
      <c r="CA8" s="70">
        <v>16102</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t="s">
        <v>120</v>
      </c>
      <c r="DA8" s="71" t="s">
        <v>120</v>
      </c>
      <c r="DB8" s="71">
        <v>0</v>
      </c>
      <c r="DC8" s="71">
        <v>0</v>
      </c>
      <c r="DD8" s="71">
        <v>0</v>
      </c>
      <c r="DE8" s="71">
        <v>254</v>
      </c>
      <c r="DF8" s="71">
        <v>280</v>
      </c>
      <c r="DG8" s="71">
        <v>239.6</v>
      </c>
      <c r="DH8" s="71">
        <v>224.1</v>
      </c>
      <c r="DI8" s="71">
        <v>155.19999999999999</v>
      </c>
      <c r="DJ8" s="68">
        <v>103.6</v>
      </c>
      <c r="DK8" s="71" t="s">
        <v>120</v>
      </c>
      <c r="DL8" s="71" t="s">
        <v>120</v>
      </c>
      <c r="DM8" s="71">
        <v>302.10000000000002</v>
      </c>
      <c r="DN8" s="71">
        <v>318.8</v>
      </c>
      <c r="DO8" s="71">
        <v>330.2</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dcterms:created xsi:type="dcterms:W3CDTF">2019-12-05T07:23:42Z</dcterms:created>
  <dcterms:modified xsi:type="dcterms:W3CDTF">2020-02-03T08:06:38Z</dcterms:modified>
  <cp:category/>
</cp:coreProperties>
</file>