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中村 Ｈ31.1.21\報告\H30 報告\H31.1.18_ 公営企業に係る経営比較分析\"/>
    </mc:Choice>
  </mc:AlternateContent>
  <workbookProtection workbookAlgorithmName="SHA-512" workbookHashValue="JfNALqQOqrsspZWMcvmuyxV/FahZnbm0fk2eiq2FF5VwmCy+z1WxlskYsq6YaB834EeE0aE7m+haQH+kQ4O+xQ==" workbookSaltValue="Odz2cbXGdEt/7/yf6NqXQ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<sst xmlns="http://schemas.openxmlformats.org/spreadsheetml/2006/main" count="237" uniqueCount="124">
  <si>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</si>
  <si>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</si>
  <si>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</si>
  <si>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</si>
  <si>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</si>
  <si>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</si>
  <si>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</si>
  <si>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</si>
  <si>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</si>
  <si>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</si>
  <si>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</si>
  <si>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</si>
  <si>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</si>
  <si>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</si>
  <si>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</si>
  <si>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</si>
  <si>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</si>
  <si>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</si>
  <si>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</si>
  <si>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</si>
  <si>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</si>
  <si>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</si>
  <si>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</si>
  <si>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</si>
  <si>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</si>
  <si>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</si>
  <si>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</si>
  <si>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</si>
  <si>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</si>
  <si>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</si>
  <si>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</si>
  <si>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</si>
  <si>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</si>
  <si>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</si>
  <si>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</si>
  <si>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</si>
  <si>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</si>
  <si>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</si>
  <si>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</si>
  <si>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</si>
  <si>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</si>
  <si>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</si>
  <si>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</si>
  <si>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</si>
  <si>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</si>
  <si>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</si>
  <si>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</si>
  <si>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</si>
  <si>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</si>
  <si>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</si>
  <si>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</si>
  <si>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</si>
  <si>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</si>
  <si>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</si>
  <si>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</si>
  <si>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</si>
  <si>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</si>
  <si>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</si>
  <si>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</si>
  <si>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</si>
  <si>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</si>
  <si>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</si>
  <si>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</si>
  <si>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</si>
  <si>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</si>
  <si>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</si>
  <si>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</si>
  <si>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</si>
  <si>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</si>
  <si>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</si>
  <si>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</si>
  <si>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</si>
  <si>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</si>
  <si>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</si>
  <si>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</si>
  <si>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</si>
  <si>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</si>
  <si>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</si>
  <si>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</si>
  <si>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</si>
  <si>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</si>
  <si>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</si>
  <si>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</si>
  <si>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</si>
  <si>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</si>
  <si>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</si>
  <si>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</si>
  <si>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</si>
  <si>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</si>
  <si>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</si>
  <si>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</si>
  <si>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</si>
  <si>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</si>
  <si>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</si>
  <si>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</si>
  <si>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</si>
  <si>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</si>
  <si>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</si>
  <si>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</si>
  <si>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</si>
  <si>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</si>
  <si>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</si>
  <si>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</si>
  <si>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</si>
  <si>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</si>
  <si>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</si>
  <si>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</si>
  <si>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</si>
  <si>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川根本町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</si>
  <si>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</si>
  <si>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</si>
  <si>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</si>
  <si>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</si>
  <si>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</si>
  <si>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</si>
  <si>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</si>
  <si>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</si>
  <si>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</si>
  <si>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</si>
  <si>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</si>
  <si>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</si>
  <si>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北部地域の施設の老朽化がすすんでおり、施設の更新が必要です。
　厳しい財政状況の中での更新となるため、特に重要度の高い配水池から更新しているため③管路更新率については十分に実施できていません。
　【配水池更新の実施状況】
　田代配水池更新（H22～H23）
　奥泉配水池更新（H26～H27）
　新小長井配水池増設（H30実施中～H31予定）
　⑧有収率について、地名（じな）地区で発生していた漏水を平成28年度末に修繕したため、平成29年度から改善しています。</t>
    <rPh sb="165" eb="166">
      <t>チュウ</t>
    </rPh>
    <rPh sb="170" eb="172">
      <t>ヨテイ</t>
    </rPh>
    <phoneticPr fontId="4"/>
  </si>
  <si>
    <t>　平成１7年度に中川根町と本川根町が合併して川根本町となった後、平成21年4月に料金統一による料金値上げと効率的な経営を図るためのソフト統合を行いましたが、現状では十分な水道料金収入を得られていません。
　昨年度アセットマネジメントを策定し、本年度に経営戦略を策定中で、あわせて水道料金の見直しを検討しています。
　川根本町の財政状況も厳しく、一般会計からの支援も見込めない状況となっています。将来の施設更新については、重要施設を優先的に行うことで水道事業の安定的な経営を図る必要があります。</t>
    <rPh sb="103" eb="105">
      <t>サクネン</t>
    </rPh>
    <rPh sb="121" eb="122">
      <t>ホン</t>
    </rPh>
    <rPh sb="132" eb="133">
      <t>チュウ</t>
    </rPh>
    <phoneticPr fontId="4"/>
  </si>
  <si>
    <t>　④企業債残高対給水収益比率は企業債（借金）の返済のピークを過ぎ改善傾向にあり、しばらくこの状況が続く見込みです。
　しかし、平成30年度から企業債を財源とした工事を行っており、また、今後の企業債の利用状況により改善傾向に影響することが予想されます。
　①収益的収支比率と⑤料金回収率が平成28年度に悪化していますが、平成27年度繰越事業の支出や、消費税納付額の一時的な増加が主な原因となっています。
　①収益的収支比率が100％以下で推移しており、川根本町の水道会計は赤字体質となっています。
　一般会計からの支援や簡易水道基金の取り崩しなどにより運営していますが、今後は経営の改善が必要となっています。</t>
    <rPh sb="63" eb="65">
      <t>ヘイセイ</t>
    </rPh>
    <rPh sb="67" eb="69">
      <t>ネンド</t>
    </rPh>
    <rPh sb="71" eb="73">
      <t>キギョウ</t>
    </rPh>
    <rPh sb="73" eb="74">
      <t>サイ</t>
    </rPh>
    <rPh sb="80" eb="82">
      <t>コウジ</t>
    </rPh>
    <rPh sb="83" eb="84">
      <t>オコナ</t>
    </rPh>
    <rPh sb="92" eb="94">
      <t>コンゴ</t>
    </rPh>
    <rPh sb="95" eb="97">
      <t>キギョウ</t>
    </rPh>
    <rPh sb="97" eb="98">
      <t>サイ</t>
    </rPh>
    <rPh sb="99" eb="101">
      <t>リヨウ</t>
    </rPh>
    <rPh sb="101" eb="103">
      <t>ジョウキョウ</t>
    </rPh>
    <rPh sb="106" eb="108">
      <t>カイゼン</t>
    </rPh>
    <rPh sb="108" eb="110">
      <t>ケイコウ</t>
    </rPh>
    <rPh sb="111" eb="113">
      <t>エイキョウ</t>
    </rPh>
    <rPh sb="118" eb="120">
      <t>ヨソウ</t>
    </rPh>
    <rPh sb="145" eb="147">
      <t>ヘイセイ</t>
    </rPh>
    <rPh sb="150" eb="151">
      <t>ド</t>
    </rPh>
    <rPh sb="161" eb="163">
      <t>ヘイセイ</t>
    </rPh>
    <rPh sb="165" eb="167">
      <t>ネンド</t>
    </rPh>
    <rPh sb="167" eb="169">
      <t>クリコシ</t>
    </rPh>
    <rPh sb="169" eb="171">
      <t>ジギョウ</t>
    </rPh>
    <rPh sb="172" eb="174">
      <t>シシュツ</t>
    </rPh>
    <rPh sb="176" eb="179">
      <t>ショウヒゼイ</t>
    </rPh>
    <rPh sb="179" eb="181">
      <t>ノウフ</t>
    </rPh>
    <rPh sb="181" eb="182">
      <t>ガク</t>
    </rPh>
    <rPh sb="183" eb="186">
      <t>イチジテキ</t>
    </rPh>
    <rPh sb="187" eb="189">
      <t>ゾウカ</t>
    </rPh>
    <rPh sb="190" eb="191">
      <t>オモ</t>
    </rPh>
    <rPh sb="192" eb="194">
      <t>ゲンイン</t>
    </rPh>
    <rPh sb="218" eb="220">
      <t>イカ</t>
    </rPh>
    <rPh sb="221" eb="223">
      <t>スイイ</t>
    </rPh>
    <rPh sb="228" eb="232">
      <t>カワネホンチョウ</t>
    </rPh>
    <rPh sb="233" eb="235">
      <t>スイドウ</t>
    </rPh>
    <rPh sb="235" eb="237">
      <t>カイケイ</t>
    </rPh>
    <rPh sb="238" eb="240">
      <t>アカジ</t>
    </rPh>
    <rPh sb="240" eb="242">
      <t>タイシツ</t>
    </rPh>
    <rPh sb="252" eb="254">
      <t>イッパン</t>
    </rPh>
    <rPh sb="254" eb="256">
      <t>カイケイ</t>
    </rPh>
    <rPh sb="259" eb="261">
      <t>シエン</t>
    </rPh>
    <rPh sb="262" eb="266">
      <t>カンスイ</t>
    </rPh>
    <rPh sb="266" eb="268">
      <t>キキン</t>
    </rPh>
    <rPh sb="269" eb="270">
      <t>ト</t>
    </rPh>
    <rPh sb="271" eb="272">
      <t>クズ</t>
    </rPh>
    <rPh sb="278" eb="280">
      <t>ウンエイ</t>
    </rPh>
    <rPh sb="287" eb="289">
      <t>コンゴ</t>
    </rPh>
    <rPh sb="290" eb="292">
      <t>ケイエイ</t>
    </rPh>
    <rPh sb="293" eb="295">
      <t>カイゼン</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</si>
</sst>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0.28999999999999998</c:v>
                </c:pt>
                <c:pt idx="3">
                  <c:v>0</c:v>
                </c:pt>
                <c:pt idx="4" formatCode="#,##0.00;&quot;△&quot;#,##0.00;&quot;-&quot;">
                  <c:v>0.05</c:v>
                </c:pt>
              </c:numCache>
            </c:numRef>
          </c:val>
          <c:extLst>
            <c:ext xmlns:c16="http://schemas.microsoft.com/office/drawing/2014/chart" uri="{C3380CC4-5D6E-409C-BE32-E72D297353CC}">
              <c16:uniqueId val="{00000000-59AC-4E33-8C3D-43DF115C138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59AC-4E33-8C3D-43DF115C138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51.65</c:v>
                </c:pt>
                <c:pt idx="1">
                  <c:v>49.46</c:v>
                </c:pt>
                <c:pt idx="2">
                  <c:v>56.97</c:v>
                </c:pt>
                <c:pt idx="3">
                  <c:v>58.6</c:v>
                </c:pt>
                <c:pt idx="4">
                  <c:v>43.14</c:v>
                </c:pt>
              </c:numCache>
            </c:numRef>
          </c:val>
          <c:extLst>
            <c:ext xmlns:c16="http://schemas.microsoft.com/office/drawing/2014/chart" uri="{C3380CC4-5D6E-409C-BE32-E72D297353CC}">
              <c16:uniqueId val="{00000000-388D-432E-9017-942AF50CA6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388D-432E-9017-942AF50CA6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68.81</c:v>
                </c:pt>
                <c:pt idx="1">
                  <c:v>70.45</c:v>
                </c:pt>
                <c:pt idx="2">
                  <c:v>61.25</c:v>
                </c:pt>
                <c:pt idx="3">
                  <c:v>59.29</c:v>
                </c:pt>
                <c:pt idx="4">
                  <c:v>76.13</c:v>
                </c:pt>
              </c:numCache>
            </c:numRef>
          </c:val>
          <c:extLst>
            <c:ext xmlns:c16="http://schemas.microsoft.com/office/drawing/2014/chart" uri="{C3380CC4-5D6E-409C-BE32-E72D297353CC}">
              <c16:uniqueId val="{00000000-CC04-4B48-8C84-BB07524CA3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CC04-4B48-8C84-BB07524CA3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76.260000000000005</c:v>
                </c:pt>
                <c:pt idx="1">
                  <c:v>74.23</c:v>
                </c:pt>
                <c:pt idx="2">
                  <c:v>81.55</c:v>
                </c:pt>
                <c:pt idx="3">
                  <c:v>68.97</c:v>
                </c:pt>
                <c:pt idx="4">
                  <c:v>80.73</c:v>
                </c:pt>
              </c:numCache>
            </c:numRef>
          </c:val>
          <c:extLst>
            <c:ext xmlns:c16="http://schemas.microsoft.com/office/drawing/2014/chart" uri="{C3380CC4-5D6E-409C-BE32-E72D297353CC}">
              <c16:uniqueId val="{00000000-D9D0-4C7D-BD9B-E7891B088D9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D9D0-4C7D-BD9B-E7891B088D9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7-4AF1-BE46-D5118D6BADD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7-4AF1-BE46-D5118D6BADD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61-4294-B2F9-C6CB7989D48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61-4294-B2F9-C6CB7989D48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40-4587-80C5-8674AB5DF25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0-4587-80C5-8674AB5DF25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A-4FAB-A360-6EF8E6711CF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A-4FAB-A360-6EF8E6711CF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773.47</c:v>
                </c:pt>
                <c:pt idx="1">
                  <c:v>686.36</c:v>
                </c:pt>
                <c:pt idx="2">
                  <c:v>647.09</c:v>
                </c:pt>
                <c:pt idx="3">
                  <c:v>571.51</c:v>
                </c:pt>
                <c:pt idx="4">
                  <c:v>512.1</c:v>
                </c:pt>
              </c:numCache>
            </c:numRef>
          </c:val>
          <c:extLst>
            <c:ext xmlns:c16="http://schemas.microsoft.com/office/drawing/2014/chart" uri="{C3380CC4-5D6E-409C-BE32-E72D297353CC}">
              <c16:uniqueId val="{00000000-40C4-4D3A-BA5C-E8DB9E84D8D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40C4-4D3A-BA5C-E8DB9E84D8D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58.14</c:v>
                </c:pt>
                <c:pt idx="1">
                  <c:v>58.05</c:v>
                </c:pt>
                <c:pt idx="2">
                  <c:v>62.44</c:v>
                </c:pt>
                <c:pt idx="3">
                  <c:v>60.1</c:v>
                </c:pt>
                <c:pt idx="4">
                  <c:v>68.61</c:v>
                </c:pt>
              </c:numCache>
            </c:numRef>
          </c:val>
          <c:extLst>
            <c:ext xmlns:c16="http://schemas.microsoft.com/office/drawing/2014/chart" uri="{C3380CC4-5D6E-409C-BE32-E72D297353CC}">
              <c16:uniqueId val="{00000000-709B-4003-9E74-BACAD7D0FB9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709B-4003-9E74-BACAD7D0FB9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220.35</c:v>
                </c:pt>
                <c:pt idx="1">
                  <c:v>228.36</c:v>
                </c:pt>
                <c:pt idx="2">
                  <c:v>208.71</c:v>
                </c:pt>
                <c:pt idx="3">
                  <c:v>217.58</c:v>
                </c:pt>
                <c:pt idx="4">
                  <c:v>198.89</c:v>
                </c:pt>
              </c:numCache>
            </c:numRef>
          </c:val>
          <c:extLst>
            <c:ext xmlns:c16="http://schemas.microsoft.com/office/drawing/2014/chart" uri="{C3380CC4-5D6E-409C-BE32-E72D297353CC}">
              <c16:uniqueId val="{00000000-398F-48F3-88F0-B81D86E702D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398F-48F3-88F0-B81D86E702D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川根本町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7062</v>
      </c>
      <c r="AM8" s="66"/>
      <c r="AN8" s="66"/>
      <c r="AO8" s="66"/>
      <c r="AP8" s="66"/>
      <c r="AQ8" s="66"/>
      <c r="AR8" s="66"/>
      <c r="AS8" s="66"/>
      <c r="AT8" s="65">
        <f>データ!$S$6</f>
        <v>496.88</v>
      </c>
      <c r="AU8" s="65"/>
      <c r="AV8" s="65"/>
      <c r="AW8" s="65"/>
      <c r="AX8" s="65"/>
      <c r="AY8" s="65"/>
      <c r="AZ8" s="65"/>
      <c r="BA8" s="65"/>
      <c r="BB8" s="65">
        <f>データ!$T$6</f>
        <v>14.21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93.53</v>
      </c>
      <c r="Q10" s="65"/>
      <c r="R10" s="65"/>
      <c r="S10" s="65"/>
      <c r="T10" s="65"/>
      <c r="U10" s="65"/>
      <c r="V10" s="65"/>
      <c r="W10" s="66">
        <f>データ!$Q$6</f>
        <v>2395</v>
      </c>
      <c r="X10" s="66"/>
      <c r="Y10" s="66"/>
      <c r="Z10" s="66"/>
      <c r="AA10" s="66"/>
      <c r="AB10" s="66"/>
      <c r="AC10" s="66"/>
      <c r="AD10" s="2"/>
      <c r="AE10" s="2"/>
      <c r="AF10" s="2"/>
      <c r="AG10" s="2"/>
      <c r="AH10" s="2"/>
      <c r="AI10" s="2"/>
      <c r="AJ10" s="2"/>
      <c r="AK10" s="2"/>
      <c r="AL10" s="66">
        <f>データ!$U$6</f>
        <v>6549</v>
      </c>
      <c r="AM10" s="66"/>
      <c r="AN10" s="66"/>
      <c r="AO10" s="66"/>
      <c r="AP10" s="66"/>
      <c r="AQ10" s="66"/>
      <c r="AR10" s="66"/>
      <c r="AS10" s="66"/>
      <c r="AT10" s="65">
        <f>データ!$V$6</f>
        <v>10.95</v>
      </c>
      <c r="AU10" s="65"/>
      <c r="AV10" s="65"/>
      <c r="AW10" s="65"/>
      <c r="AX10" s="65"/>
      <c r="AY10" s="65"/>
      <c r="AZ10" s="65"/>
      <c r="BA10" s="65"/>
      <c r="BB10" s="65">
        <f>データ!$W$6</f>
        <v>598.08000000000004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CgvgqBKVwK4MoGX3kwkhOqo1kBVxGrkxfx5HPWTP0t84G7Xk6LGl66qqJXnT7EIu8/4K9+Y8VKzINgWiNBdcwA==" saltValue="ubHOZ7yKNL+qyZp2Uoakr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224294</v>
      </c>
      <c r="D6" s="33">
        <f t="shared" si="3"/>
        <v>47</v>
      </c>
      <c r="E6" s="33">
        <f t="shared" si="3"/>
        <v>1</v>
      </c>
      <c r="F6" s="33">
        <f t="shared" si="3"/>
        <v>0</v>
      </c>
      <c r="G6" s="33">
        <f t="shared" si="3"/>
        <v>0</v>
      </c>
      <c r="H6" s="33" t="str">
        <f t="shared" si="3"/>
        <v>静岡県　川根本町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93.53</v>
      </c>
      <c r="Q6" s="34">
        <f t="shared" si="3"/>
        <v>2395</v>
      </c>
      <c r="R6" s="34">
        <f t="shared" si="3"/>
        <v>7062</v>
      </c>
      <c r="S6" s="34">
        <f t="shared" si="3"/>
        <v>496.88</v>
      </c>
      <c r="T6" s="34">
        <f t="shared" si="3"/>
        <v>14.21</v>
      </c>
      <c r="U6" s="34">
        <f t="shared" si="3"/>
        <v>6549</v>
      </c>
      <c r="V6" s="34">
        <f t="shared" si="3"/>
        <v>10.95</v>
      </c>
      <c r="W6" s="34">
        <f t="shared" si="3"/>
        <v>598.08000000000004</v>
      </c>
      <c r="X6" s="35">
        <f>IF(X7="",NA(),X7)</f>
        <v>76.260000000000005</v>
      </c>
      <c r="Y6" s="35">
        <f t="shared" ref="Y6:AG6" si="4">IF(Y7="",NA(),Y7)</f>
        <v>74.23</v>
      </c>
      <c r="Z6" s="35">
        <f t="shared" si="4"/>
        <v>81.55</v>
      </c>
      <c r="AA6" s="35">
        <f t="shared" si="4"/>
        <v>68.97</v>
      </c>
      <c r="AB6" s="35">
        <f t="shared" si="4"/>
        <v>80.73</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773.47</v>
      </c>
      <c r="BF6" s="35">
        <f t="shared" ref="BF6:BN6" si="7">IF(BF7="",NA(),BF7)</f>
        <v>686.36</v>
      </c>
      <c r="BG6" s="35">
        <f t="shared" si="7"/>
        <v>647.09</v>
      </c>
      <c r="BH6" s="35">
        <f t="shared" si="7"/>
        <v>571.51</v>
      </c>
      <c r="BI6" s="35">
        <f t="shared" si="7"/>
        <v>512.1</v>
      </c>
      <c r="BJ6" s="35">
        <f t="shared" si="7"/>
        <v>1167.7</v>
      </c>
      <c r="BK6" s="35">
        <f t="shared" si="7"/>
        <v>1228.58</v>
      </c>
      <c r="BL6" s="35">
        <f t="shared" si="7"/>
        <v>1280.18</v>
      </c>
      <c r="BM6" s="35">
        <f t="shared" si="7"/>
        <v>1346.23</v>
      </c>
      <c r="BN6" s="35">
        <f t="shared" si="7"/>
        <v>1295.06</v>
      </c>
      <c r="BO6" s="34" t="str">
        <f>IF(BO7="","",IF(BO7="-","【-】","【"&amp;SUBSTITUTE(TEXT(BO7,"#,##0.00"),"-","△")&amp;"】"))</f>
        <v>【1,141.75】</v>
      </c>
      <c r="BP6" s="35">
        <f>IF(BP7="",NA(),BP7)</f>
        <v>58.14</v>
      </c>
      <c r="BQ6" s="35">
        <f t="shared" ref="BQ6:BY6" si="8">IF(BQ7="",NA(),BQ7)</f>
        <v>58.05</v>
      </c>
      <c r="BR6" s="35">
        <f t="shared" si="8"/>
        <v>62.44</v>
      </c>
      <c r="BS6" s="35">
        <f t="shared" si="8"/>
        <v>60.1</v>
      </c>
      <c r="BT6" s="35">
        <f t="shared" si="8"/>
        <v>68.61</v>
      </c>
      <c r="BU6" s="35">
        <f t="shared" si="8"/>
        <v>54.43</v>
      </c>
      <c r="BV6" s="35">
        <f t="shared" si="8"/>
        <v>53.81</v>
      </c>
      <c r="BW6" s="35">
        <f t="shared" si="8"/>
        <v>53.62</v>
      </c>
      <c r="BX6" s="35">
        <f t="shared" si="8"/>
        <v>53.41</v>
      </c>
      <c r="BY6" s="35">
        <f t="shared" si="8"/>
        <v>53.29</v>
      </c>
      <c r="BZ6" s="34" t="str">
        <f>IF(BZ7="","",IF(BZ7="-","【-】","【"&amp;SUBSTITUTE(TEXT(BZ7,"#,##0.00"),"-","△")&amp;"】"))</f>
        <v>【54.93】</v>
      </c>
      <c r="CA6" s="35">
        <f>IF(CA7="",NA(),CA7)</f>
        <v>220.35</v>
      </c>
      <c r="CB6" s="35">
        <f t="shared" ref="CB6:CJ6" si="9">IF(CB7="",NA(),CB7)</f>
        <v>228.36</v>
      </c>
      <c r="CC6" s="35">
        <f t="shared" si="9"/>
        <v>208.71</v>
      </c>
      <c r="CD6" s="35">
        <f t="shared" si="9"/>
        <v>217.58</v>
      </c>
      <c r="CE6" s="35">
        <f t="shared" si="9"/>
        <v>198.89</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51.65</v>
      </c>
      <c r="CM6" s="35">
        <f t="shared" ref="CM6:CU6" si="10">IF(CM7="",NA(),CM7)</f>
        <v>49.46</v>
      </c>
      <c r="CN6" s="35">
        <f t="shared" si="10"/>
        <v>56.97</v>
      </c>
      <c r="CO6" s="35">
        <f t="shared" si="10"/>
        <v>58.6</v>
      </c>
      <c r="CP6" s="35">
        <f t="shared" si="10"/>
        <v>43.14</v>
      </c>
      <c r="CQ6" s="35">
        <f t="shared" si="10"/>
        <v>60.17</v>
      </c>
      <c r="CR6" s="35">
        <f t="shared" si="10"/>
        <v>58.96</v>
      </c>
      <c r="CS6" s="35">
        <f t="shared" si="10"/>
        <v>58.1</v>
      </c>
      <c r="CT6" s="35">
        <f t="shared" si="10"/>
        <v>56.19</v>
      </c>
      <c r="CU6" s="35">
        <f t="shared" si="10"/>
        <v>56.65</v>
      </c>
      <c r="CV6" s="34" t="str">
        <f>IF(CV7="","",IF(CV7="-","【-】","【"&amp;SUBSTITUTE(TEXT(CV7,"#,##0.00"),"-","△")&amp;"】"))</f>
        <v>【56.91】</v>
      </c>
      <c r="CW6" s="35">
        <f>IF(CW7="",NA(),CW7)</f>
        <v>68.81</v>
      </c>
      <c r="CX6" s="35">
        <f t="shared" ref="CX6:DF6" si="11">IF(CX7="",NA(),CX7)</f>
        <v>70.45</v>
      </c>
      <c r="CY6" s="35">
        <f t="shared" si="11"/>
        <v>61.25</v>
      </c>
      <c r="CZ6" s="35">
        <f t="shared" si="11"/>
        <v>59.29</v>
      </c>
      <c r="DA6" s="35">
        <f t="shared" si="11"/>
        <v>76.13</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0.28999999999999998</v>
      </c>
      <c r="EG6" s="34">
        <f t="shared" si="14"/>
        <v>0</v>
      </c>
      <c r="EH6" s="35">
        <f t="shared" si="14"/>
        <v>0.05</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224294</v>
      </c>
      <c r="D7" s="37">
        <v>47</v>
      </c>
      <c r="E7" s="37">
        <v>1</v>
      </c>
      <c r="F7" s="37">
        <v>0</v>
      </c>
      <c r="G7" s="37">
        <v>0</v>
      </c>
      <c r="H7" s="37" t="s">
        <v>108</v>
      </c>
      <c r="I7" s="37" t="s">
        <v>109</v>
      </c>
      <c r="J7" s="37" t="s">
        <v>110</v>
      </c>
      <c r="K7" s="37" t="s">
        <v>111</v>
      </c>
      <c r="L7" s="37" t="s">
        <v>112</v>
      </c>
      <c r="M7" s="37" t="s">
        <v>113</v>
      </c>
      <c r="N7" s="38" t="s">
        <v>114</v>
      </c>
      <c r="O7" s="38" t="s">
        <v>115</v>
      </c>
      <c r="P7" s="38">
        <v>93.53</v>
      </c>
      <c r="Q7" s="38">
        <v>2395</v>
      </c>
      <c r="R7" s="38">
        <v>7062</v>
      </c>
      <c r="S7" s="38">
        <v>496.88</v>
      </c>
      <c r="T7" s="38">
        <v>14.21</v>
      </c>
      <c r="U7" s="38">
        <v>6549</v>
      </c>
      <c r="V7" s="38">
        <v>10.95</v>
      </c>
      <c r="W7" s="38">
        <v>598.08000000000004</v>
      </c>
      <c r="X7" s="38">
        <v>76.260000000000005</v>
      </c>
      <c r="Y7" s="38">
        <v>74.23</v>
      </c>
      <c r="Z7" s="38">
        <v>81.55</v>
      </c>
      <c r="AA7" s="38">
        <v>68.97</v>
      </c>
      <c r="AB7" s="38">
        <v>80.73</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773.47</v>
      </c>
      <c r="BF7" s="38">
        <v>686.36</v>
      </c>
      <c r="BG7" s="38">
        <v>647.09</v>
      </c>
      <c r="BH7" s="38">
        <v>571.51</v>
      </c>
      <c r="BI7" s="38">
        <v>512.1</v>
      </c>
      <c r="BJ7" s="38">
        <v>1167.7</v>
      </c>
      <c r="BK7" s="38">
        <v>1228.58</v>
      </c>
      <c r="BL7" s="38">
        <v>1280.18</v>
      </c>
      <c r="BM7" s="38">
        <v>1346.23</v>
      </c>
      <c r="BN7" s="38">
        <v>1295.06</v>
      </c>
      <c r="BO7" s="38">
        <v>1141.75</v>
      </c>
      <c r="BP7" s="38">
        <v>58.14</v>
      </c>
      <c r="BQ7" s="38">
        <v>58.05</v>
      </c>
      <c r="BR7" s="38">
        <v>62.44</v>
      </c>
      <c r="BS7" s="38">
        <v>60.1</v>
      </c>
      <c r="BT7" s="38">
        <v>68.61</v>
      </c>
      <c r="BU7" s="38">
        <v>54.43</v>
      </c>
      <c r="BV7" s="38">
        <v>53.81</v>
      </c>
      <c r="BW7" s="38">
        <v>53.62</v>
      </c>
      <c r="BX7" s="38">
        <v>53.41</v>
      </c>
      <c r="BY7" s="38">
        <v>53.29</v>
      </c>
      <c r="BZ7" s="38">
        <v>54.93</v>
      </c>
      <c r="CA7" s="38">
        <v>220.35</v>
      </c>
      <c r="CB7" s="38">
        <v>228.36</v>
      </c>
      <c r="CC7" s="38">
        <v>208.71</v>
      </c>
      <c r="CD7" s="38">
        <v>217.58</v>
      </c>
      <c r="CE7" s="38">
        <v>198.89</v>
      </c>
      <c r="CF7" s="38">
        <v>279.8</v>
      </c>
      <c r="CG7" s="38">
        <v>284.64999999999998</v>
      </c>
      <c r="CH7" s="38">
        <v>287.7</v>
      </c>
      <c r="CI7" s="38">
        <v>277.39999999999998</v>
      </c>
      <c r="CJ7" s="38">
        <v>259.02</v>
      </c>
      <c r="CK7" s="38">
        <v>292.18</v>
      </c>
      <c r="CL7" s="38">
        <v>51.65</v>
      </c>
      <c r="CM7" s="38">
        <v>49.46</v>
      </c>
      <c r="CN7" s="38">
        <v>56.97</v>
      </c>
      <c r="CO7" s="38">
        <v>58.6</v>
      </c>
      <c r="CP7" s="38">
        <v>43.14</v>
      </c>
      <c r="CQ7" s="38">
        <v>60.17</v>
      </c>
      <c r="CR7" s="38">
        <v>58.96</v>
      </c>
      <c r="CS7" s="38">
        <v>58.1</v>
      </c>
      <c r="CT7" s="38">
        <v>56.19</v>
      </c>
      <c r="CU7" s="38">
        <v>56.65</v>
      </c>
      <c r="CV7" s="38">
        <v>56.91</v>
      </c>
      <c r="CW7" s="38">
        <v>68.81</v>
      </c>
      <c r="CX7" s="38">
        <v>70.45</v>
      </c>
      <c r="CY7" s="38">
        <v>61.25</v>
      </c>
      <c r="CZ7" s="38">
        <v>59.29</v>
      </c>
      <c r="DA7" s="38">
        <v>76.13</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0.28999999999999998</v>
      </c>
      <c r="EG7" s="38">
        <v>0</v>
      </c>
      <c r="EH7" s="38">
        <v>0.05</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2019-02-14T09:07:27Z</cp:lastPrinted>
  <dcterms:created xsi:type="dcterms:W3CDTF">2018-12-03T08:44:02Z</dcterms:created>
  <dcterms:modified xsi:type="dcterms:W3CDTF">2019-02-14T09:07:27Z</dcterms:modified>
  <cp:category/>
</cp:coreProperties>
</file>