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20\Desktop\"/>
    </mc:Choice>
  </mc:AlternateContent>
  <workbookProtection workbookAlgorithmName="SHA-512" workbookHashValue="KuyFUMfhwLfewe6SR5E2ezivb/Hky1p2GTm71oGuv5nWxJ4CXRTBIa8gqZgweX8A4VgewwKvYcLv3mQFaV7RZA==" workbookSaltValue="m1KxYvpP+fNX6C8PKybXEw==" workbookSpinCount="100000" lockStructure="1"/>
  <bookViews>
    <workbookView xWindow="0" yWindow="0" windowWidth="20490" windowHeight="75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<sst xmlns="http://schemas.openxmlformats.org/spreadsheetml/2006/main" count="232" uniqueCount="120">
  <si>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</si>
  <si>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</si>
  <si>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</si>
  <si>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</si>
  <si>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</si>
  <si>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</si>
  <si>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</si>
  <si>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</si>
  <si>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</si>
  <si>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</si>
  <si>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</si>
  <si>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</si>
  <si>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</si>
  <si>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</si>
  <si>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</si>
  <si>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</si>
  <si>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</si>
  <si>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</si>
  <si>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</si>
  <si>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</si>
  <si>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</si>
  <si>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</si>
  <si>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</si>
  <si>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</si>
  <si>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</si>
  <si>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</si>
  <si>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</si>
  <si>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</si>
  <si>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</si>
  <si>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</si>
  <si>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</si>
  <si>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</si>
  <si>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</si>
  <si>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</si>
  <si>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</si>
  <si>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</si>
  <si>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</si>
  <si>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</si>
  <si>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</si>
  <si>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</si>
  <si>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</si>
  <si>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</si>
  <si>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</si>
  <si>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</si>
  <si>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</si>
  <si>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</si>
  <si>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</si>
  <si>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</si>
  <si>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</si>
  <si>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</si>
  <si>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</si>
  <si>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</si>
  <si>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</si>
  <si>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</si>
  <si>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</si>
  <si>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</si>
  <si>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</si>
  <si>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</si>
  <si>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</si>
  <si>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</si>
  <si>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</si>
  <si>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</si>
  <si>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</si>
  <si>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</si>
  <si>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</si>
  <si>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</si>
  <si>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</si>
  <si>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</si>
  <si>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</si>
  <si>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</si>
  <si>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</si>
  <si>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</si>
  <si>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</si>
  <si>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</si>
  <si>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</si>
  <si>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</si>
  <si>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</si>
  <si>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</si>
  <si>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</si>
  <si>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</si>
  <si>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</si>
  <si>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</si>
  <si>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</si>
  <si>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</si>
  <si>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</si>
  <si>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</si>
  <si>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</si>
  <si>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</si>
  <si>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</si>
  <si>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</si>
  <si>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</si>
  <si>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</si>
  <si>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</si>
  <si>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</si>
  <si>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</si>
  <si>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</si>
  <si>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</si>
  <si>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</si>
  <si>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</si>
  <si>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</si>
  <si>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</si>
  <si>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</si>
  <si>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</si>
  <si>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</si>
  <si>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</si>
  <si>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吉田町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</si>
  <si>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</si>
  <si>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</si>
  <si>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</si>
  <si>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</si>
  <si>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</si>
  <si>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</si>
  <si>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</si>
  <si>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</si>
  <si>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</si>
  <si>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</si>
  <si>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</si>
  <si>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「①有形固定資産減価償却率」「②管路経年化率」が共に上昇傾向にあり、施設の老朽化が進んでいる。今後も計画的な更新を図る必要がある。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6" eb="18">
      <t>カンロ</t>
    </rPh>
    <rPh sb="18" eb="21">
      <t>ケイネンカ</t>
    </rPh>
    <rPh sb="21" eb="22">
      <t>リツ</t>
    </rPh>
    <rPh sb="24" eb="25">
      <t>トモ</t>
    </rPh>
    <rPh sb="26" eb="28">
      <t>ジョウショウ</t>
    </rPh>
    <rPh sb="28" eb="30">
      <t>ケイコウ</t>
    </rPh>
    <rPh sb="34" eb="36">
      <t>シセツ</t>
    </rPh>
    <rPh sb="37" eb="40">
      <t>ロウキュウカ</t>
    </rPh>
    <rPh sb="41" eb="42">
      <t>スス</t>
    </rPh>
    <rPh sb="47" eb="49">
      <t>コンゴ</t>
    </rPh>
    <rPh sb="50" eb="53">
      <t>ケイカクテキ</t>
    </rPh>
    <rPh sb="54" eb="56">
      <t>コウシン</t>
    </rPh>
    <rPh sb="57" eb="58">
      <t>ハカ</t>
    </rPh>
    <rPh sb="59" eb="61">
      <t>ヒツヨウ</t>
    </rPh>
    <phoneticPr fontId="4"/>
  </si>
  <si>
    <t>「経営の健全性・効率性」において、類似団体・全国の平均値比較で良好な状態ではある。
「老朽化の状況」においては、施設の老朽化が進んでいるため、今後も計画的な更新が必要である。
両方を両立するためには、施設の長寿命化等を図り、重要度、優先度に応じた計画的な更新をしていく必要がある。</t>
    <rPh sb="1" eb="3">
      <t>ケイエイ</t>
    </rPh>
    <rPh sb="4" eb="6">
      <t>ケンゼン</t>
    </rPh>
    <rPh sb="6" eb="7">
      <t>セイ</t>
    </rPh>
    <rPh sb="8" eb="11">
      <t>コウリツセイ</t>
    </rPh>
    <rPh sb="17" eb="19">
      <t>ルイジ</t>
    </rPh>
    <rPh sb="19" eb="21">
      <t>ダンタイ</t>
    </rPh>
    <rPh sb="22" eb="24">
      <t>ゼンコク</t>
    </rPh>
    <rPh sb="25" eb="28">
      <t>ヘイキンチ</t>
    </rPh>
    <rPh sb="28" eb="30">
      <t>ヒカク</t>
    </rPh>
    <rPh sb="31" eb="33">
      <t>リョウコウ</t>
    </rPh>
    <rPh sb="34" eb="36">
      <t>ジョウタイ</t>
    </rPh>
    <rPh sb="43" eb="46">
      <t>ロウキュウカ</t>
    </rPh>
    <rPh sb="47" eb="49">
      <t>ジョウキョウ</t>
    </rPh>
    <rPh sb="56" eb="58">
      <t>シセツ</t>
    </rPh>
    <rPh sb="59" eb="62">
      <t>ロウキュウカ</t>
    </rPh>
    <rPh sb="63" eb="64">
      <t>スス</t>
    </rPh>
    <rPh sb="71" eb="73">
      <t>コンゴ</t>
    </rPh>
    <rPh sb="74" eb="77">
      <t>ケイカクテキ</t>
    </rPh>
    <rPh sb="78" eb="80">
      <t>コウシン</t>
    </rPh>
    <rPh sb="81" eb="83">
      <t>ヒツヨウ</t>
    </rPh>
    <rPh sb="88" eb="90">
      <t>リョウホウ</t>
    </rPh>
    <rPh sb="91" eb="93">
      <t>リョウリツ</t>
    </rPh>
    <rPh sb="100" eb="102">
      <t>シセツ</t>
    </rPh>
    <rPh sb="103" eb="107">
      <t>チョウジュミョウカ</t>
    </rPh>
    <rPh sb="107" eb="108">
      <t>ナド</t>
    </rPh>
    <rPh sb="109" eb="110">
      <t>ハカ</t>
    </rPh>
    <rPh sb="112" eb="115">
      <t>ジュウヨウド</t>
    </rPh>
    <rPh sb="116" eb="119">
      <t>ユウセンド</t>
    </rPh>
    <rPh sb="120" eb="121">
      <t>オウ</t>
    </rPh>
    <rPh sb="123" eb="126">
      <t>ケイカクテキ</t>
    </rPh>
    <rPh sb="127" eb="129">
      <t>コウシン</t>
    </rPh>
    <rPh sb="134" eb="136">
      <t>ヒツヨウ</t>
    </rPh>
    <phoneticPr fontId="4"/>
  </si>
  <si>
    <t>「①経常収支比率」は100％を上回り、「②累積欠損金比率」は0％を継続、「③流動比率」も100％を上回り、平均値も超えている。「⑤料金回収率」についても、100％を上回っている。また、「⑥給水原価」については類似団体平均よりも安く前年とほぼ同数値であるなど、健全経営を維持している。一方、「④企業債残高対給水収益比率」については、H25～H28は企業債の借り入れをしていないため減少したが、H29から企業債の借り入れを再び始めたため、今後は高くなることが推測される。又、全国平均よりも高いため、今後も削減を目指していく。</t>
    <rPh sb="2" eb="4">
      <t>ケイジョウ</t>
    </rPh>
    <rPh sb="4" eb="6">
      <t>シュウシ</t>
    </rPh>
    <rPh sb="6" eb="8">
      <t>ヒリツ</t>
    </rPh>
    <rPh sb="15" eb="17">
      <t>ウワマワ</t>
    </rPh>
    <rPh sb="21" eb="23">
      <t>ルイセキ</t>
    </rPh>
    <rPh sb="23" eb="25">
      <t>ケッソン</t>
    </rPh>
    <rPh sb="25" eb="26">
      <t>キン</t>
    </rPh>
    <rPh sb="26" eb="28">
      <t>ヒリツ</t>
    </rPh>
    <rPh sb="33" eb="35">
      <t>ケイゾク</t>
    </rPh>
    <rPh sb="40" eb="42">
      <t>ヒリツ</t>
    </rPh>
    <rPh sb="49" eb="51">
      <t>ウワマワ</t>
    </rPh>
    <rPh sb="53" eb="56">
      <t>ヘイキンチ</t>
    </rPh>
    <rPh sb="57" eb="58">
      <t>コ</t>
    </rPh>
    <rPh sb="65" eb="67">
      <t>リョウキン</t>
    </rPh>
    <rPh sb="67" eb="69">
      <t>カイシュウ</t>
    </rPh>
    <rPh sb="69" eb="70">
      <t>リツ</t>
    </rPh>
    <rPh sb="82" eb="84">
      <t>ウワマワ</t>
    </rPh>
    <rPh sb="104" eb="106">
      <t>ルイジ</t>
    </rPh>
    <rPh sb="106" eb="108">
      <t>ダンタイ</t>
    </rPh>
    <rPh sb="108" eb="110">
      <t>ヘイキン</t>
    </rPh>
    <rPh sb="113" eb="114">
      <t>ヤス</t>
    </rPh>
    <rPh sb="115" eb="117">
      <t>ゼンネン</t>
    </rPh>
    <rPh sb="120" eb="122">
      <t>ドウスウ</t>
    </rPh>
    <rPh sb="122" eb="123">
      <t>ネ</t>
    </rPh>
    <rPh sb="129" eb="131">
      <t>ケンゼン</t>
    </rPh>
    <rPh sb="131" eb="133">
      <t>ケイエイ</t>
    </rPh>
    <rPh sb="134" eb="136">
      <t>イジ</t>
    </rPh>
    <rPh sb="141" eb="143">
      <t>イッポウ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キュウスイ</t>
    </rPh>
    <rPh sb="154" eb="156">
      <t>シュウエキ</t>
    </rPh>
    <rPh sb="156" eb="158">
      <t>ヒリツ</t>
    </rPh>
    <rPh sb="173" eb="175">
      <t>キギョウ</t>
    </rPh>
    <rPh sb="175" eb="176">
      <t>サイ</t>
    </rPh>
    <rPh sb="189" eb="191">
      <t>ゲンショウ</t>
    </rPh>
    <rPh sb="200" eb="202">
      <t>キギョウ</t>
    </rPh>
    <rPh sb="202" eb="203">
      <t>サイ</t>
    </rPh>
    <rPh sb="204" eb="205">
      <t>カ</t>
    </rPh>
    <rPh sb="206" eb="207">
      <t>イ</t>
    </rPh>
    <rPh sb="209" eb="210">
      <t>フタタ</t>
    </rPh>
    <rPh sb="211" eb="212">
      <t>ハジ</t>
    </rPh>
    <rPh sb="217" eb="219">
      <t>コンゴ</t>
    </rPh>
    <rPh sb="220" eb="221">
      <t>タカ</t>
    </rPh>
    <rPh sb="227" eb="229">
      <t>スイソク</t>
    </rPh>
    <rPh sb="233" eb="234">
      <t>マタ</t>
    </rPh>
    <rPh sb="235" eb="237">
      <t>ゼンコク</t>
    </rPh>
    <rPh sb="237" eb="239">
      <t>ヘイキン</t>
    </rPh>
    <rPh sb="242" eb="243">
      <t>タカ</t>
    </rPh>
    <rPh sb="247" eb="249">
      <t>コンゴ</t>
    </rPh>
    <rPh sb="250" eb="252">
      <t>サクゲン</t>
    </rPh>
    <rPh sb="253" eb="255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</si>
</sst>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1.1599999999999999</c:v>
                </c:pt>
                <c:pt idx="2">
                  <c:v>0.73</c:v>
                </c:pt>
                <c:pt idx="3">
                  <c:v>2.3199999999999998</c:v>
                </c:pt>
                <c:pt idx="4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C-4EB0-A8CE-F0B72F9A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C-4EB0-A8CE-F0B72F9A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70.400000000000006</c:v>
                </c:pt>
                <c:pt idx="1">
                  <c:v>69.59</c:v>
                </c:pt>
                <c:pt idx="2">
                  <c:v>68.53</c:v>
                </c:pt>
                <c:pt idx="3">
                  <c:v>69.08</c:v>
                </c:pt>
                <c:pt idx="4">
                  <c:v>71.06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9-4423-95FF-C686E353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58.58</c:v>
                </c:pt>
                <c:pt idx="2">
                  <c:v>58.53</c:v>
                </c:pt>
                <c:pt idx="3">
                  <c:v>59.01</c:v>
                </c:pt>
                <c:pt idx="4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9-4423-95FF-C686E353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87.87</c:v>
                </c:pt>
                <c:pt idx="1">
                  <c:v>87.02</c:v>
                </c:pt>
                <c:pt idx="2">
                  <c:v>88.35</c:v>
                </c:pt>
                <c:pt idx="3">
                  <c:v>88.14</c:v>
                </c:pt>
                <c:pt idx="4">
                  <c:v>86.67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2-453C-9564-B4B19532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85.23</c:v>
                </c:pt>
                <c:pt idx="2">
                  <c:v>85.26</c:v>
                </c:pt>
                <c:pt idx="3">
                  <c:v>85.37</c:v>
                </c:pt>
                <c:pt idx="4">
                  <c:v>84.81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2-453C-9564-B4B19532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104.12</c:v>
                </c:pt>
                <c:pt idx="1">
                  <c:v>114.56</c:v>
                </c:pt>
                <c:pt idx="2">
                  <c:v>113.52</c:v>
                </c:pt>
                <c:pt idx="3">
                  <c:v>120.49</c:v>
                </c:pt>
                <c:pt idx="4">
                  <c:v>120.4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F-47D1-93BE-488A8872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106.89</c:v>
                </c:pt>
                <c:pt idx="1">
                  <c:v>109.04</c:v>
                </c:pt>
                <c:pt idx="2">
                  <c:v>109.64</c:v>
                </c:pt>
                <c:pt idx="3">
                  <c:v>110.95</c:v>
                </c:pt>
                <c:pt idx="4">
                  <c:v>110.68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F-47D1-93BE-488A8872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33.11</c:v>
                </c:pt>
                <c:pt idx="1">
                  <c:v>34.729999999999997</c:v>
                </c:pt>
                <c:pt idx="2">
                  <c:v>36.229999999999997</c:v>
                </c:pt>
                <c:pt idx="3">
                  <c:v>37.450000000000003</c:v>
                </c:pt>
                <c:pt idx="4">
                  <c:v>38.869999999999997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B-4399-A260-1A01AA3BD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44.31</c:v>
                </c:pt>
                <c:pt idx="2">
                  <c:v>45.75</c:v>
                </c:pt>
                <c:pt idx="3">
                  <c:v>46.9</c:v>
                </c:pt>
                <c:pt idx="4">
                  <c:v>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B-4399-A260-1A01AA3BD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31.96</c:v>
                </c:pt>
                <c:pt idx="1">
                  <c:v>35.450000000000003</c:v>
                </c:pt>
                <c:pt idx="2">
                  <c:v>35.840000000000003</c:v>
                </c:pt>
                <c:pt idx="3">
                  <c:v>36.700000000000003</c:v>
                </c:pt>
                <c:pt idx="4">
                  <c:v>38.549999999999997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46A-9B30-41680D3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8.39</c:v>
                </c:pt>
                <c:pt idx="1">
                  <c:v>10.09</c:v>
                </c:pt>
                <c:pt idx="2">
                  <c:v>10.54</c:v>
                </c:pt>
                <c:pt idx="3">
                  <c:v>12.03</c:v>
                </c:pt>
                <c:pt idx="4">
                  <c:v>12.19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5-446A-9B30-41680D3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1-4D19-A04D-769AF6D2D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7.76</c:v>
                </c:pt>
                <c:pt idx="1">
                  <c:v>3.77</c:v>
                </c:pt>
                <c:pt idx="2">
                  <c:v>3.62</c:v>
                </c:pt>
                <c:pt idx="3">
                  <c:v>3.91</c:v>
                </c:pt>
                <c:pt idx="4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1-4D19-A04D-769AF6D2D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1162090.9099999999</c:v>
                </c:pt>
                <c:pt idx="1">
                  <c:v>390.59</c:v>
                </c:pt>
                <c:pt idx="2">
                  <c:v>358.38</c:v>
                </c:pt>
                <c:pt idx="3">
                  <c:v>328.39</c:v>
                </c:pt>
                <c:pt idx="4">
                  <c:v>334.18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8-457E-94E7-0DF15E9CF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909.68</c:v>
                </c:pt>
                <c:pt idx="1">
                  <c:v>382.09</c:v>
                </c:pt>
                <c:pt idx="2">
                  <c:v>371.31</c:v>
                </c:pt>
                <c:pt idx="3">
                  <c:v>377.63</c:v>
                </c:pt>
                <c:pt idx="4">
                  <c:v>357.34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8-457E-94E7-0DF15E9CF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603.23</c:v>
                </c:pt>
                <c:pt idx="1">
                  <c:v>586.5</c:v>
                </c:pt>
                <c:pt idx="2">
                  <c:v>555.21</c:v>
                </c:pt>
                <c:pt idx="3">
                  <c:v>521.86</c:v>
                </c:pt>
                <c:pt idx="4">
                  <c:v>495.36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7-4668-99D5-8656B9A18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382.65</c:v>
                </c:pt>
                <c:pt idx="1">
                  <c:v>385.06</c:v>
                </c:pt>
                <c:pt idx="2">
                  <c:v>373.09</c:v>
                </c:pt>
                <c:pt idx="3">
                  <c:v>364.71</c:v>
                </c:pt>
                <c:pt idx="4">
                  <c:v>373.69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7-4668-99D5-8656B9A18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102.59</c:v>
                </c:pt>
                <c:pt idx="1">
                  <c:v>114.72</c:v>
                </c:pt>
                <c:pt idx="2">
                  <c:v>113.47</c:v>
                </c:pt>
                <c:pt idx="3">
                  <c:v>121.14</c:v>
                </c:pt>
                <c:pt idx="4">
                  <c:v>121.22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2-4288-923C-0356FC8E3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99.07</c:v>
                </c:pt>
                <c:pt idx="2">
                  <c:v>99.99</c:v>
                </c:pt>
                <c:pt idx="3">
                  <c:v>100.65</c:v>
                </c:pt>
                <c:pt idx="4">
                  <c:v>99.87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2-4288-923C-0356FC8E3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118.85</c:v>
                </c:pt>
                <c:pt idx="1">
                  <c:v>106.54</c:v>
                </c:pt>
                <c:pt idx="2">
                  <c:v>107.82</c:v>
                </c:pt>
                <c:pt idx="3">
                  <c:v>101.29</c:v>
                </c:pt>
                <c:pt idx="4">
                  <c:v>101.53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5-40AA-8996-3F6B988E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178.39</c:v>
                </c:pt>
                <c:pt idx="1">
                  <c:v>173.03</c:v>
                </c:pt>
                <c:pt idx="2">
                  <c:v>171.15</c:v>
                </c:pt>
                <c:pt idx="3">
                  <c:v>170.19</c:v>
                </c:pt>
                <c:pt idx="4">
                  <c:v>171.81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5-40AA-8996-3F6B988E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Q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静岡県　吉田町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A5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29689</v>
      </c>
      <c r="AM8" s="59"/>
      <c r="AN8" s="59"/>
      <c r="AO8" s="59"/>
      <c r="AP8" s="59"/>
      <c r="AQ8" s="59"/>
      <c r="AR8" s="59"/>
      <c r="AS8" s="59"/>
      <c r="AT8" s="50">
        <f>データ!$S$6</f>
        <v>20.73</v>
      </c>
      <c r="AU8" s="51"/>
      <c r="AV8" s="51"/>
      <c r="AW8" s="51"/>
      <c r="AX8" s="51"/>
      <c r="AY8" s="51"/>
      <c r="AZ8" s="51"/>
      <c r="BA8" s="51"/>
      <c r="BB8" s="52">
        <f>データ!$T$6</f>
        <v>1432.18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65.989999999999995</v>
      </c>
      <c r="J10" s="51"/>
      <c r="K10" s="51"/>
      <c r="L10" s="51"/>
      <c r="M10" s="51"/>
      <c r="N10" s="51"/>
      <c r="O10" s="62"/>
      <c r="P10" s="52">
        <f>データ!$P$6</f>
        <v>95.43</v>
      </c>
      <c r="Q10" s="52"/>
      <c r="R10" s="52"/>
      <c r="S10" s="52"/>
      <c r="T10" s="52"/>
      <c r="U10" s="52"/>
      <c r="V10" s="52"/>
      <c r="W10" s="59">
        <f>データ!$Q$6</f>
        <v>2224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32351</v>
      </c>
      <c r="AM10" s="59"/>
      <c r="AN10" s="59"/>
      <c r="AO10" s="59"/>
      <c r="AP10" s="59"/>
      <c r="AQ10" s="59"/>
      <c r="AR10" s="59"/>
      <c r="AS10" s="59"/>
      <c r="AT10" s="50">
        <f>データ!$V$6</f>
        <v>38.35</v>
      </c>
      <c r="AU10" s="51"/>
      <c r="AV10" s="51"/>
      <c r="AW10" s="51"/>
      <c r="AX10" s="51"/>
      <c r="AY10" s="51"/>
      <c r="AZ10" s="51"/>
      <c r="BA10" s="51"/>
      <c r="BB10" s="52">
        <f>データ!$W$6</f>
        <v>843.57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TIrLqjYLbPYzzWWtPEZbwTCbU5vcR3p/zj7xbfvUlCxWvXCrZ/hGncWMMBD4X+nizENNq2tN9MVDYB4JVeJkcg==" saltValue="dL2FMENVHES79iOU0LcLY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224243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静岡県　吉田町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非設置</v>
      </c>
      <c r="N6" s="34" t="str">
        <f t="shared" si="3"/>
        <v>-</v>
      </c>
      <c r="O6" s="34">
        <f t="shared" si="3"/>
        <v>65.989999999999995</v>
      </c>
      <c r="P6" s="34">
        <f t="shared" si="3"/>
        <v>95.43</v>
      </c>
      <c r="Q6" s="34">
        <f t="shared" si="3"/>
        <v>2224</v>
      </c>
      <c r="R6" s="34">
        <f t="shared" si="3"/>
        <v>29689</v>
      </c>
      <c r="S6" s="34">
        <f t="shared" si="3"/>
        <v>20.73</v>
      </c>
      <c r="T6" s="34">
        <f t="shared" si="3"/>
        <v>1432.18</v>
      </c>
      <c r="U6" s="34">
        <f t="shared" si="3"/>
        <v>32351</v>
      </c>
      <c r="V6" s="34">
        <f t="shared" si="3"/>
        <v>38.35</v>
      </c>
      <c r="W6" s="34">
        <f t="shared" si="3"/>
        <v>843.57</v>
      </c>
      <c r="X6" s="35">
        <f>IF(X7="",NA(),X7)</f>
        <v>104.12</v>
      </c>
      <c r="Y6" s="35">
        <f t="shared" ref="Y6:AG6" si="4">IF(Y7="",NA(),Y7)</f>
        <v>114.56</v>
      </c>
      <c r="Z6" s="35">
        <f t="shared" si="4"/>
        <v>113.52</v>
      </c>
      <c r="AA6" s="35">
        <f t="shared" si="4"/>
        <v>120.49</v>
      </c>
      <c r="AB6" s="35">
        <f t="shared" si="4"/>
        <v>120.4</v>
      </c>
      <c r="AC6" s="35">
        <f t="shared" si="4"/>
        <v>106.89</v>
      </c>
      <c r="AD6" s="35">
        <f t="shared" si="4"/>
        <v>109.04</v>
      </c>
      <c r="AE6" s="35">
        <f t="shared" si="4"/>
        <v>109.64</v>
      </c>
      <c r="AF6" s="35">
        <f t="shared" si="4"/>
        <v>110.95</v>
      </c>
      <c r="AG6" s="35">
        <f t="shared" si="4"/>
        <v>110.68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7.76</v>
      </c>
      <c r="AO6" s="35">
        <f t="shared" si="5"/>
        <v>3.77</v>
      </c>
      <c r="AP6" s="35">
        <f t="shared" si="5"/>
        <v>3.62</v>
      </c>
      <c r="AQ6" s="35">
        <f t="shared" si="5"/>
        <v>3.91</v>
      </c>
      <c r="AR6" s="35">
        <f t="shared" si="5"/>
        <v>3.56</v>
      </c>
      <c r="AS6" s="34" t="str">
        <f>IF(AS7="","",IF(AS7="-","【-】","【"&amp;SUBSTITUTE(TEXT(AS7,"#,##0.00"),"-","△")&amp;"】"))</f>
        <v>【0.85】</v>
      </c>
      <c r="AT6" s="35">
        <f>IF(AT7="",NA(),AT7)</f>
        <v>1162090.9099999999</v>
      </c>
      <c r="AU6" s="35">
        <f t="shared" ref="AU6:BC6" si="6">IF(AU7="",NA(),AU7)</f>
        <v>390.59</v>
      </c>
      <c r="AV6" s="35">
        <f t="shared" si="6"/>
        <v>358.38</v>
      </c>
      <c r="AW6" s="35">
        <f t="shared" si="6"/>
        <v>328.39</v>
      </c>
      <c r="AX6" s="35">
        <f t="shared" si="6"/>
        <v>334.18</v>
      </c>
      <c r="AY6" s="35">
        <f t="shared" si="6"/>
        <v>909.68</v>
      </c>
      <c r="AZ6" s="35">
        <f t="shared" si="6"/>
        <v>382.09</v>
      </c>
      <c r="BA6" s="35">
        <f t="shared" si="6"/>
        <v>371.31</v>
      </c>
      <c r="BB6" s="35">
        <f t="shared" si="6"/>
        <v>377.63</v>
      </c>
      <c r="BC6" s="35">
        <f t="shared" si="6"/>
        <v>357.34</v>
      </c>
      <c r="BD6" s="34" t="str">
        <f>IF(BD7="","",IF(BD7="-","【-】","【"&amp;SUBSTITUTE(TEXT(BD7,"#,##0.00"),"-","△")&amp;"】"))</f>
        <v>【264.34】</v>
      </c>
      <c r="BE6" s="35">
        <f>IF(BE7="",NA(),BE7)</f>
        <v>603.23</v>
      </c>
      <c r="BF6" s="35">
        <f t="shared" ref="BF6:BN6" si="7">IF(BF7="",NA(),BF7)</f>
        <v>586.5</v>
      </c>
      <c r="BG6" s="35">
        <f t="shared" si="7"/>
        <v>555.21</v>
      </c>
      <c r="BH6" s="35">
        <f t="shared" si="7"/>
        <v>521.86</v>
      </c>
      <c r="BI6" s="35">
        <f t="shared" si="7"/>
        <v>495.36</v>
      </c>
      <c r="BJ6" s="35">
        <f t="shared" si="7"/>
        <v>382.65</v>
      </c>
      <c r="BK6" s="35">
        <f t="shared" si="7"/>
        <v>385.06</v>
      </c>
      <c r="BL6" s="35">
        <f t="shared" si="7"/>
        <v>373.09</v>
      </c>
      <c r="BM6" s="35">
        <f t="shared" si="7"/>
        <v>364.71</v>
      </c>
      <c r="BN6" s="35">
        <f t="shared" si="7"/>
        <v>373.69</v>
      </c>
      <c r="BO6" s="34" t="str">
        <f>IF(BO7="","",IF(BO7="-","【-】","【"&amp;SUBSTITUTE(TEXT(BO7,"#,##0.00"),"-","△")&amp;"】"))</f>
        <v>【274.27】</v>
      </c>
      <c r="BP6" s="35">
        <f>IF(BP7="",NA(),BP7)</f>
        <v>102.59</v>
      </c>
      <c r="BQ6" s="35">
        <f t="shared" ref="BQ6:BY6" si="8">IF(BQ7="",NA(),BQ7)</f>
        <v>114.72</v>
      </c>
      <c r="BR6" s="35">
        <f t="shared" si="8"/>
        <v>113.47</v>
      </c>
      <c r="BS6" s="35">
        <f t="shared" si="8"/>
        <v>121.14</v>
      </c>
      <c r="BT6" s="35">
        <f t="shared" si="8"/>
        <v>121.22</v>
      </c>
      <c r="BU6" s="35">
        <f t="shared" si="8"/>
        <v>96.1</v>
      </c>
      <c r="BV6" s="35">
        <f t="shared" si="8"/>
        <v>99.07</v>
      </c>
      <c r="BW6" s="35">
        <f t="shared" si="8"/>
        <v>99.99</v>
      </c>
      <c r="BX6" s="35">
        <f t="shared" si="8"/>
        <v>100.65</v>
      </c>
      <c r="BY6" s="35">
        <f t="shared" si="8"/>
        <v>99.87</v>
      </c>
      <c r="BZ6" s="34" t="str">
        <f>IF(BZ7="","",IF(BZ7="-","【-】","【"&amp;SUBSTITUTE(TEXT(BZ7,"#,##0.00"),"-","△")&amp;"】"))</f>
        <v>【104.36】</v>
      </c>
      <c r="CA6" s="35">
        <f>IF(CA7="",NA(),CA7)</f>
        <v>118.85</v>
      </c>
      <c r="CB6" s="35">
        <f t="shared" ref="CB6:CJ6" si="9">IF(CB7="",NA(),CB7)</f>
        <v>106.54</v>
      </c>
      <c r="CC6" s="35">
        <f t="shared" si="9"/>
        <v>107.82</v>
      </c>
      <c r="CD6" s="35">
        <f t="shared" si="9"/>
        <v>101.29</v>
      </c>
      <c r="CE6" s="35">
        <f t="shared" si="9"/>
        <v>101.53</v>
      </c>
      <c r="CF6" s="35">
        <f t="shared" si="9"/>
        <v>178.39</v>
      </c>
      <c r="CG6" s="35">
        <f t="shared" si="9"/>
        <v>173.03</v>
      </c>
      <c r="CH6" s="35">
        <f t="shared" si="9"/>
        <v>171.15</v>
      </c>
      <c r="CI6" s="35">
        <f t="shared" si="9"/>
        <v>170.19</v>
      </c>
      <c r="CJ6" s="35">
        <f t="shared" si="9"/>
        <v>171.81</v>
      </c>
      <c r="CK6" s="34" t="str">
        <f>IF(CK7="","",IF(CK7="-","【-】","【"&amp;SUBSTITUTE(TEXT(CK7,"#,##0.00"),"-","△")&amp;"】"))</f>
        <v>【165.71】</v>
      </c>
      <c r="CL6" s="35">
        <f>IF(CL7="",NA(),CL7)</f>
        <v>70.400000000000006</v>
      </c>
      <c r="CM6" s="35">
        <f t="shared" ref="CM6:CU6" si="10">IF(CM7="",NA(),CM7)</f>
        <v>69.59</v>
      </c>
      <c r="CN6" s="35">
        <f t="shared" si="10"/>
        <v>68.53</v>
      </c>
      <c r="CO6" s="35">
        <f t="shared" si="10"/>
        <v>69.08</v>
      </c>
      <c r="CP6" s="35">
        <f t="shared" si="10"/>
        <v>71.06</v>
      </c>
      <c r="CQ6" s="35">
        <f t="shared" si="10"/>
        <v>59.23</v>
      </c>
      <c r="CR6" s="35">
        <f t="shared" si="10"/>
        <v>58.58</v>
      </c>
      <c r="CS6" s="35">
        <f t="shared" si="10"/>
        <v>58.53</v>
      </c>
      <c r="CT6" s="35">
        <f t="shared" si="10"/>
        <v>59.01</v>
      </c>
      <c r="CU6" s="35">
        <f t="shared" si="10"/>
        <v>60.03</v>
      </c>
      <c r="CV6" s="34" t="str">
        <f>IF(CV7="","",IF(CV7="-","【-】","【"&amp;SUBSTITUTE(TEXT(CV7,"#,##0.00"),"-","△")&amp;"】"))</f>
        <v>【60.41】</v>
      </c>
      <c r="CW6" s="35">
        <f>IF(CW7="",NA(),CW7)</f>
        <v>87.87</v>
      </c>
      <c r="CX6" s="35">
        <f t="shared" ref="CX6:DF6" si="11">IF(CX7="",NA(),CX7)</f>
        <v>87.02</v>
      </c>
      <c r="CY6" s="35">
        <f t="shared" si="11"/>
        <v>88.35</v>
      </c>
      <c r="CZ6" s="35">
        <f t="shared" si="11"/>
        <v>88.14</v>
      </c>
      <c r="DA6" s="35">
        <f t="shared" si="11"/>
        <v>86.67</v>
      </c>
      <c r="DB6" s="35">
        <f t="shared" si="11"/>
        <v>85.53</v>
      </c>
      <c r="DC6" s="35">
        <f t="shared" si="11"/>
        <v>85.23</v>
      </c>
      <c r="DD6" s="35">
        <f t="shared" si="11"/>
        <v>85.26</v>
      </c>
      <c r="DE6" s="35">
        <f t="shared" si="11"/>
        <v>85.37</v>
      </c>
      <c r="DF6" s="35">
        <f t="shared" si="11"/>
        <v>84.81</v>
      </c>
      <c r="DG6" s="34" t="str">
        <f>IF(DG7="","",IF(DG7="-","【-】","【"&amp;SUBSTITUTE(TEXT(DG7,"#,##0.00"),"-","△")&amp;"】"))</f>
        <v>【89.93】</v>
      </c>
      <c r="DH6" s="35">
        <f>IF(DH7="",NA(),DH7)</f>
        <v>33.11</v>
      </c>
      <c r="DI6" s="35">
        <f t="shared" ref="DI6:DQ6" si="12">IF(DI7="",NA(),DI7)</f>
        <v>34.729999999999997</v>
      </c>
      <c r="DJ6" s="35">
        <f t="shared" si="12"/>
        <v>36.229999999999997</v>
      </c>
      <c r="DK6" s="35">
        <f t="shared" si="12"/>
        <v>37.450000000000003</v>
      </c>
      <c r="DL6" s="35">
        <f t="shared" si="12"/>
        <v>38.869999999999997</v>
      </c>
      <c r="DM6" s="35">
        <f t="shared" si="12"/>
        <v>37.340000000000003</v>
      </c>
      <c r="DN6" s="35">
        <f t="shared" si="12"/>
        <v>44.31</v>
      </c>
      <c r="DO6" s="35">
        <f t="shared" si="12"/>
        <v>45.75</v>
      </c>
      <c r="DP6" s="35">
        <f t="shared" si="12"/>
        <v>46.9</v>
      </c>
      <c r="DQ6" s="35">
        <f t="shared" si="12"/>
        <v>47.28</v>
      </c>
      <c r="DR6" s="34" t="str">
        <f>IF(DR7="","",IF(DR7="-","【-】","【"&amp;SUBSTITUTE(TEXT(DR7,"#,##0.00"),"-","△")&amp;"】"))</f>
        <v>【48.12】</v>
      </c>
      <c r="DS6" s="35">
        <f>IF(DS7="",NA(),DS7)</f>
        <v>31.96</v>
      </c>
      <c r="DT6" s="35">
        <f t="shared" ref="DT6:EB6" si="13">IF(DT7="",NA(),DT7)</f>
        <v>35.450000000000003</v>
      </c>
      <c r="DU6" s="35">
        <f t="shared" si="13"/>
        <v>35.840000000000003</v>
      </c>
      <c r="DV6" s="35">
        <f t="shared" si="13"/>
        <v>36.700000000000003</v>
      </c>
      <c r="DW6" s="35">
        <f t="shared" si="13"/>
        <v>38.549999999999997</v>
      </c>
      <c r="DX6" s="35">
        <f t="shared" si="13"/>
        <v>8.39</v>
      </c>
      <c r="DY6" s="35">
        <f t="shared" si="13"/>
        <v>10.09</v>
      </c>
      <c r="DZ6" s="35">
        <f t="shared" si="13"/>
        <v>10.54</v>
      </c>
      <c r="EA6" s="35">
        <f t="shared" si="13"/>
        <v>12.03</v>
      </c>
      <c r="EB6" s="35">
        <f t="shared" si="13"/>
        <v>12.19</v>
      </c>
      <c r="EC6" s="34" t="str">
        <f>IF(EC7="","",IF(EC7="-","【-】","【"&amp;SUBSTITUTE(TEXT(EC7,"#,##0.00"),"-","△")&amp;"】"))</f>
        <v>【15.89】</v>
      </c>
      <c r="ED6" s="35">
        <f>IF(ED7="",NA(),ED7)</f>
        <v>0.6</v>
      </c>
      <c r="EE6" s="35">
        <f t="shared" ref="EE6:EM6" si="14">IF(EE7="",NA(),EE7)</f>
        <v>1.1599999999999999</v>
      </c>
      <c r="EF6" s="35">
        <f t="shared" si="14"/>
        <v>0.73</v>
      </c>
      <c r="EG6" s="35">
        <f t="shared" si="14"/>
        <v>2.3199999999999998</v>
      </c>
      <c r="EH6" s="35">
        <f t="shared" si="14"/>
        <v>0.88</v>
      </c>
      <c r="EI6" s="35">
        <f t="shared" si="14"/>
        <v>0.59</v>
      </c>
      <c r="EJ6" s="35">
        <f t="shared" si="14"/>
        <v>0.6</v>
      </c>
      <c r="EK6" s="35">
        <f t="shared" si="14"/>
        <v>0.56000000000000005</v>
      </c>
      <c r="EL6" s="35">
        <f t="shared" si="14"/>
        <v>0.61</v>
      </c>
      <c r="EM6" s="35">
        <f t="shared" si="14"/>
        <v>0.51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224243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65.989999999999995</v>
      </c>
      <c r="P7" s="38">
        <v>95.43</v>
      </c>
      <c r="Q7" s="38">
        <v>2224</v>
      </c>
      <c r="R7" s="38">
        <v>29689</v>
      </c>
      <c r="S7" s="38">
        <v>20.73</v>
      </c>
      <c r="T7" s="38">
        <v>1432.18</v>
      </c>
      <c r="U7" s="38">
        <v>32351</v>
      </c>
      <c r="V7" s="38">
        <v>38.35</v>
      </c>
      <c r="W7" s="38">
        <v>843.57</v>
      </c>
      <c r="X7" s="38">
        <v>104.12</v>
      </c>
      <c r="Y7" s="38">
        <v>114.56</v>
      </c>
      <c r="Z7" s="38">
        <v>113.52</v>
      </c>
      <c r="AA7" s="38">
        <v>120.49</v>
      </c>
      <c r="AB7" s="38">
        <v>120.4</v>
      </c>
      <c r="AC7" s="38">
        <v>106.89</v>
      </c>
      <c r="AD7" s="38">
        <v>109.04</v>
      </c>
      <c r="AE7" s="38">
        <v>109.64</v>
      </c>
      <c r="AF7" s="38">
        <v>110.95</v>
      </c>
      <c r="AG7" s="38">
        <v>110.68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7.76</v>
      </c>
      <c r="AO7" s="38">
        <v>3.77</v>
      </c>
      <c r="AP7" s="38">
        <v>3.62</v>
      </c>
      <c r="AQ7" s="38">
        <v>3.91</v>
      </c>
      <c r="AR7" s="38">
        <v>3.56</v>
      </c>
      <c r="AS7" s="38">
        <v>0.85</v>
      </c>
      <c r="AT7" s="38">
        <v>1162090.9099999999</v>
      </c>
      <c r="AU7" s="38">
        <v>390.59</v>
      </c>
      <c r="AV7" s="38">
        <v>358.38</v>
      </c>
      <c r="AW7" s="38">
        <v>328.39</v>
      </c>
      <c r="AX7" s="38">
        <v>334.18</v>
      </c>
      <c r="AY7" s="38">
        <v>909.68</v>
      </c>
      <c r="AZ7" s="38">
        <v>382.09</v>
      </c>
      <c r="BA7" s="38">
        <v>371.31</v>
      </c>
      <c r="BB7" s="38">
        <v>377.63</v>
      </c>
      <c r="BC7" s="38">
        <v>357.34</v>
      </c>
      <c r="BD7" s="38">
        <v>264.33999999999997</v>
      </c>
      <c r="BE7" s="38">
        <v>603.23</v>
      </c>
      <c r="BF7" s="38">
        <v>586.5</v>
      </c>
      <c r="BG7" s="38">
        <v>555.21</v>
      </c>
      <c r="BH7" s="38">
        <v>521.86</v>
      </c>
      <c r="BI7" s="38">
        <v>495.36</v>
      </c>
      <c r="BJ7" s="38">
        <v>382.65</v>
      </c>
      <c r="BK7" s="38">
        <v>385.06</v>
      </c>
      <c r="BL7" s="38">
        <v>373.09</v>
      </c>
      <c r="BM7" s="38">
        <v>364.71</v>
      </c>
      <c r="BN7" s="38">
        <v>373.69</v>
      </c>
      <c r="BO7" s="38">
        <v>274.27</v>
      </c>
      <c r="BP7" s="38">
        <v>102.59</v>
      </c>
      <c r="BQ7" s="38">
        <v>114.72</v>
      </c>
      <c r="BR7" s="38">
        <v>113.47</v>
      </c>
      <c r="BS7" s="38">
        <v>121.14</v>
      </c>
      <c r="BT7" s="38">
        <v>121.22</v>
      </c>
      <c r="BU7" s="38">
        <v>96.1</v>
      </c>
      <c r="BV7" s="38">
        <v>99.07</v>
      </c>
      <c r="BW7" s="38">
        <v>99.99</v>
      </c>
      <c r="BX7" s="38">
        <v>100.65</v>
      </c>
      <c r="BY7" s="38">
        <v>99.87</v>
      </c>
      <c r="BZ7" s="38">
        <v>104.36</v>
      </c>
      <c r="CA7" s="38">
        <v>118.85</v>
      </c>
      <c r="CB7" s="38">
        <v>106.54</v>
      </c>
      <c r="CC7" s="38">
        <v>107.82</v>
      </c>
      <c r="CD7" s="38">
        <v>101.29</v>
      </c>
      <c r="CE7" s="38">
        <v>101.53</v>
      </c>
      <c r="CF7" s="38">
        <v>178.39</v>
      </c>
      <c r="CG7" s="38">
        <v>173.03</v>
      </c>
      <c r="CH7" s="38">
        <v>171.15</v>
      </c>
      <c r="CI7" s="38">
        <v>170.19</v>
      </c>
      <c r="CJ7" s="38">
        <v>171.81</v>
      </c>
      <c r="CK7" s="38">
        <v>165.71</v>
      </c>
      <c r="CL7" s="38">
        <v>70.400000000000006</v>
      </c>
      <c r="CM7" s="38">
        <v>69.59</v>
      </c>
      <c r="CN7" s="38">
        <v>68.53</v>
      </c>
      <c r="CO7" s="38">
        <v>69.08</v>
      </c>
      <c r="CP7" s="38">
        <v>71.06</v>
      </c>
      <c r="CQ7" s="38">
        <v>59.23</v>
      </c>
      <c r="CR7" s="38">
        <v>58.58</v>
      </c>
      <c r="CS7" s="38">
        <v>58.53</v>
      </c>
      <c r="CT7" s="38">
        <v>59.01</v>
      </c>
      <c r="CU7" s="38">
        <v>60.03</v>
      </c>
      <c r="CV7" s="38">
        <v>60.41</v>
      </c>
      <c r="CW7" s="38">
        <v>87.87</v>
      </c>
      <c r="CX7" s="38">
        <v>87.02</v>
      </c>
      <c r="CY7" s="38">
        <v>88.35</v>
      </c>
      <c r="CZ7" s="38">
        <v>88.14</v>
      </c>
      <c r="DA7" s="38">
        <v>86.67</v>
      </c>
      <c r="DB7" s="38">
        <v>85.53</v>
      </c>
      <c r="DC7" s="38">
        <v>85.23</v>
      </c>
      <c r="DD7" s="38">
        <v>85.26</v>
      </c>
      <c r="DE7" s="38">
        <v>85.37</v>
      </c>
      <c r="DF7" s="38">
        <v>84.81</v>
      </c>
      <c r="DG7" s="38">
        <v>89.93</v>
      </c>
      <c r="DH7" s="38">
        <v>33.11</v>
      </c>
      <c r="DI7" s="38">
        <v>34.729999999999997</v>
      </c>
      <c r="DJ7" s="38">
        <v>36.229999999999997</v>
      </c>
      <c r="DK7" s="38">
        <v>37.450000000000003</v>
      </c>
      <c r="DL7" s="38">
        <v>38.869999999999997</v>
      </c>
      <c r="DM7" s="38">
        <v>37.340000000000003</v>
      </c>
      <c r="DN7" s="38">
        <v>44.31</v>
      </c>
      <c r="DO7" s="38">
        <v>45.75</v>
      </c>
      <c r="DP7" s="38">
        <v>46.9</v>
      </c>
      <c r="DQ7" s="38">
        <v>47.28</v>
      </c>
      <c r="DR7" s="38">
        <v>48.12</v>
      </c>
      <c r="DS7" s="38">
        <v>31.96</v>
      </c>
      <c r="DT7" s="38">
        <v>35.450000000000003</v>
      </c>
      <c r="DU7" s="38">
        <v>35.840000000000003</v>
      </c>
      <c r="DV7" s="38">
        <v>36.700000000000003</v>
      </c>
      <c r="DW7" s="38">
        <v>38.549999999999997</v>
      </c>
      <c r="DX7" s="38">
        <v>8.39</v>
      </c>
      <c r="DY7" s="38">
        <v>10.09</v>
      </c>
      <c r="DZ7" s="38">
        <v>10.54</v>
      </c>
      <c r="EA7" s="38">
        <v>12.03</v>
      </c>
      <c r="EB7" s="38">
        <v>12.19</v>
      </c>
      <c r="EC7" s="38">
        <v>15.89</v>
      </c>
      <c r="ED7" s="38">
        <v>0.6</v>
      </c>
      <c r="EE7" s="38">
        <v>1.1599999999999999</v>
      </c>
      <c r="EF7" s="38">
        <v>0.73</v>
      </c>
      <c r="EG7" s="38">
        <v>2.3199999999999998</v>
      </c>
      <c r="EH7" s="38">
        <v>0.88</v>
      </c>
      <c r="EI7" s="38">
        <v>0.59</v>
      </c>
      <c r="EJ7" s="38">
        <v>0.6</v>
      </c>
      <c r="EK7" s="38">
        <v>0.56000000000000005</v>
      </c>
      <c r="EL7" s="38">
        <v>0.61</v>
      </c>
      <c r="EM7" s="38">
        <v>0.51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曽根　勇貴</cp:lastModifiedBy>
  <cp:lastPrinted>2019-01-30T05:57:23Z</cp:lastPrinted>
  <dcterms:created xsi:type="dcterms:W3CDTF">2018-12-03T08:32:38Z</dcterms:created>
  <dcterms:modified xsi:type="dcterms:W3CDTF">2019-01-30T12:37:39Z</dcterms:modified>
  <cp:category/>
</cp:coreProperties>
</file>