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j_system2\AppData\Local\Microsoft\Windows\INetCache\Content.Outlook\4CP0P3AM\"/>
    </mc:Choice>
  </mc:AlternateContent>
  <workbookProtection workbookAlgorithmName="SHA-512" workbookHashValue="7kj9WuDMfKNhQ62FhG79jn/Blg18GD94OQHwYtywoV0B++JdTcGG/JcZ81xOpm9Zp8pQft/4gneY+vCHiWV+fQ==" workbookSaltValue="jvevBry9dLPv/IP0xLg4y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P10" i="4"/>
  <c r="B10" i="4"/>
  <c r="AD8" i="4"/>
  <c r="W8" i="4"/>
  <c r="I8" i="4"/>
  <c r="B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<sst xmlns="http://schemas.openxmlformats.org/spreadsheetml/2006/main" count="240" uniqueCount="125">
  <si>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</si>
  <si>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</si>
  <si>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</si>
  <si>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</si>
  <si>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</si>
  <si>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</si>
  <si>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</si>
  <si>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</si>
  <si>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</si>
  <si>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</si>
  <si>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</si>
  <si>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</si>
  <si>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</si>
  <si>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</si>
  <si>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</si>
  <si>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</si>
  <si>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</si>
  <si>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</si>
  <si>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</si>
  <si>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</si>
  <si>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</si>
  <si>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</si>
  <si>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</si>
  <si>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</si>
  <si>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</si>
  <si>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</si>
  <si>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</si>
  <si>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</si>
  <si>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</si>
  <si>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</si>
  <si>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</si>
  <si>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</si>
  <si>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</si>
  <si>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</si>
  <si>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</si>
  <si>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</si>
  <si>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</si>
  <si>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</si>
  <si>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</si>
  <si>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</si>
  <si>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</si>
  <si>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</si>
  <si>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</si>
  <si>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</si>
  <si>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</si>
  <si>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</si>
  <si>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</si>
  <si>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</si>
  <si>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</si>
  <si>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</si>
  <si>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</si>
  <si>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</si>
  <si>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</si>
  <si>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</si>
  <si>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</si>
  <si>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</si>
  <si>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</si>
  <si>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</si>
  <si>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</si>
  <si>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</si>
  <si>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</si>
  <si>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</si>
  <si>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</si>
  <si>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</si>
  <si>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</si>
  <si>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</si>
  <si>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</si>
  <si>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</si>
  <si>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</si>
  <si>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</si>
  <si>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</si>
  <si>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</si>
  <si>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</si>
  <si>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</si>
  <si>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</si>
  <si>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</si>
  <si>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</si>
  <si>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</si>
  <si>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</si>
  <si>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</si>
  <si>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</si>
  <si>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</si>
  <si>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</si>
  <si>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</si>
  <si>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</si>
  <si>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</si>
  <si>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</si>
  <si>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</si>
  <si>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</si>
  <si>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</si>
  <si>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</si>
  <si>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</si>
  <si>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</si>
  <si>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</si>
  <si>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</si>
  <si>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</si>
  <si>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</si>
  <si>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</si>
  <si>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</si>
  <si>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</si>
  <si>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</si>
  <si>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</si>
  <si>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</si>
  <si>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</si>
  <si>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</si>
  <si>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</si>
  <si>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</si>
  <si>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</si>
  <si>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</si>
  <si>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牧之原市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</si>
  <si>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</si>
  <si>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</si>
  <si>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</si>
  <si>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</si>
  <si>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</si>
  <si>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</si>
  <si>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</si>
  <si>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</si>
  <si>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</si>
  <si>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</si>
  <si>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</si>
  <si>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</si>
  <si>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牧之原市の農業集落排水処理施設があるのは1地区のみ約60世帯の供用なので、どうしても効率は落ちる。
今後区域を拡げる等の予定もないため、現状のやり方で効率よく運営していくことが必要となる。
施設は供用開始から20年以上経過しているため老朽化は進んでいる。日々の点検、適切な使用料金設定等でより健全な運営を心がけていきたい。</t>
    <rPh sb="0" eb="4">
      <t>マキノハラシ</t>
    </rPh>
    <rPh sb="5" eb="7">
      <t>ノウギョウ</t>
    </rPh>
    <rPh sb="7" eb="9">
      <t>シュウラク</t>
    </rPh>
    <rPh sb="9" eb="11">
      <t>ハイスイ</t>
    </rPh>
    <rPh sb="11" eb="13">
      <t>ショリ</t>
    </rPh>
    <rPh sb="13" eb="15">
      <t>シセツ</t>
    </rPh>
    <rPh sb="21" eb="23">
      <t>チク</t>
    </rPh>
    <rPh sb="25" eb="26">
      <t>ヤク</t>
    </rPh>
    <rPh sb="28" eb="30">
      <t>セタイ</t>
    </rPh>
    <rPh sb="31" eb="33">
      <t>キョウヨウ</t>
    </rPh>
    <rPh sb="42" eb="44">
      <t>コウリツ</t>
    </rPh>
    <rPh sb="45" eb="46">
      <t>オ</t>
    </rPh>
    <rPh sb="50" eb="52">
      <t>コンゴ</t>
    </rPh>
    <rPh sb="52" eb="54">
      <t>クイキ</t>
    </rPh>
    <rPh sb="55" eb="56">
      <t>ヒロ</t>
    </rPh>
    <rPh sb="58" eb="59">
      <t>ナド</t>
    </rPh>
    <rPh sb="60" eb="62">
      <t>ヨテイ</t>
    </rPh>
    <rPh sb="68" eb="70">
      <t>ゲンジョウ</t>
    </rPh>
    <rPh sb="73" eb="74">
      <t>カタ</t>
    </rPh>
    <rPh sb="75" eb="77">
      <t>コウリツ</t>
    </rPh>
    <rPh sb="79" eb="81">
      <t>ウンエイ</t>
    </rPh>
    <rPh sb="88" eb="90">
      <t>ヒツヨウ</t>
    </rPh>
    <rPh sb="95" eb="97">
      <t>シセツ</t>
    </rPh>
    <rPh sb="98" eb="100">
      <t>キョウヨウ</t>
    </rPh>
    <rPh sb="100" eb="102">
      <t>カイシ</t>
    </rPh>
    <rPh sb="106" eb="107">
      <t>ネン</t>
    </rPh>
    <rPh sb="107" eb="109">
      <t>イジョウ</t>
    </rPh>
    <rPh sb="109" eb="111">
      <t>ケイカ</t>
    </rPh>
    <rPh sb="117" eb="120">
      <t>ロウキュウカ</t>
    </rPh>
    <rPh sb="121" eb="122">
      <t>スス</t>
    </rPh>
    <rPh sb="127" eb="129">
      <t>ヒビ</t>
    </rPh>
    <rPh sb="130" eb="132">
      <t>テンケン</t>
    </rPh>
    <rPh sb="133" eb="135">
      <t>テキセツ</t>
    </rPh>
    <rPh sb="136" eb="138">
      <t>シヨウ</t>
    </rPh>
    <rPh sb="138" eb="140">
      <t>リョウキン</t>
    </rPh>
    <rPh sb="140" eb="142">
      <t>セッテイ</t>
    </rPh>
    <rPh sb="142" eb="143">
      <t>ナド</t>
    </rPh>
    <rPh sb="146" eb="148">
      <t>ケンゼン</t>
    </rPh>
    <rPh sb="149" eb="151">
      <t>ウンエイ</t>
    </rPh>
    <rPh sb="152" eb="153">
      <t>ココロ</t>
    </rPh>
    <phoneticPr fontId="4"/>
  </si>
  <si>
    <t>供用開始から20年以上経過しているため施設は老朽化している。
老朽化の著しい箇所、不具合があった箇所をその都度工事していることや予算の関係で安定しておらず、平均値を下回っている。
H31に機能診断、H32に最適整備構想策定をそれぞれ予定しており計画的な維持管理体制の整備を進めている。</t>
    <rPh sb="0" eb="2">
      <t>キョウヨウ</t>
    </rPh>
    <rPh sb="2" eb="4">
      <t>カイシ</t>
    </rPh>
    <rPh sb="8" eb="9">
      <t>ネン</t>
    </rPh>
    <rPh sb="9" eb="11">
      <t>イジョウ</t>
    </rPh>
    <rPh sb="11" eb="13">
      <t>ケイカ</t>
    </rPh>
    <rPh sb="19" eb="21">
      <t>シセツ</t>
    </rPh>
    <rPh sb="22" eb="25">
      <t>ロウキュウカ</t>
    </rPh>
    <rPh sb="31" eb="34">
      <t>ロウキュウカ</t>
    </rPh>
    <rPh sb="35" eb="36">
      <t>イチジル</t>
    </rPh>
    <rPh sb="38" eb="40">
      <t>カショ</t>
    </rPh>
    <rPh sb="41" eb="44">
      <t>フグアイ</t>
    </rPh>
    <rPh sb="48" eb="50">
      <t>カショ</t>
    </rPh>
    <rPh sb="53" eb="55">
      <t>ツド</t>
    </rPh>
    <rPh sb="55" eb="57">
      <t>コウジ</t>
    </rPh>
    <rPh sb="64" eb="66">
      <t>ヨサン</t>
    </rPh>
    <rPh sb="67" eb="69">
      <t>カンケイ</t>
    </rPh>
    <rPh sb="70" eb="72">
      <t>アンテイ</t>
    </rPh>
    <rPh sb="78" eb="81">
      <t>ヘイキンチ</t>
    </rPh>
    <rPh sb="82" eb="84">
      <t>シタマワ</t>
    </rPh>
    <rPh sb="94" eb="96">
      <t>キノウ</t>
    </rPh>
    <rPh sb="96" eb="98">
      <t>シンダン</t>
    </rPh>
    <rPh sb="103" eb="105">
      <t>サイテキ</t>
    </rPh>
    <rPh sb="105" eb="107">
      <t>セイビ</t>
    </rPh>
    <rPh sb="107" eb="109">
      <t>コウソウ</t>
    </rPh>
    <rPh sb="109" eb="111">
      <t>サクテイ</t>
    </rPh>
    <rPh sb="116" eb="118">
      <t>ヨテイ</t>
    </rPh>
    <rPh sb="122" eb="125">
      <t>ケイカクテキ</t>
    </rPh>
    <rPh sb="126" eb="128">
      <t>イジ</t>
    </rPh>
    <rPh sb="128" eb="130">
      <t>カンリ</t>
    </rPh>
    <rPh sb="130" eb="132">
      <t>タイセイ</t>
    </rPh>
    <rPh sb="133" eb="135">
      <t>セイビ</t>
    </rPh>
    <rPh sb="136" eb="137">
      <t>スス</t>
    </rPh>
    <phoneticPr fontId="4"/>
  </si>
  <si>
    <t>①収益的収支比率は右肩下がりになっており、ここ4年間は50%を下回っている。
平成28年度は前年度比2.64%減少しているが、原因は突発的な修繕費の計上及び料金収入の低下による。平成29年度の数値の原因は、突発的な修繕費の計上と、光熱水費の増加及び料金収入の低下による。
⑤経費回収率はこれまで平均値を下回っていたが、平成28年度を機に大幅に数値が上がっている。これは徴収権が消滅した過年度分の使用料を不能欠損したことや、滞納者からの使用料徴収額が増額したことによるものだと考えられる。しかし経費を使用料で賄うことはできていない。
⑥汚水処理原価については平成28年度以降に汚水資本費と分流式下水道等に要する経費の配分の見直しを行い、汚水処理資本費を計上しなくなったため、平成27年度以前よりも原価が下がっている。
事業全体としては、常に赤字であり経費の削減も難しいため、使用料の改定の検討や、地方債償還が終了するまでは現状維持で運営していく等の方向で考えている。</t>
    <rPh sb="1" eb="4">
      <t>シュウエキテキ</t>
    </rPh>
    <rPh sb="4" eb="6">
      <t>シュウシ</t>
    </rPh>
    <rPh sb="6" eb="8">
      <t>ヒリツ</t>
    </rPh>
    <rPh sb="9" eb="12">
      <t>ミギカタサ</t>
    </rPh>
    <rPh sb="24" eb="26">
      <t>ネンカン</t>
    </rPh>
    <rPh sb="31" eb="33">
      <t>シタマワ</t>
    </rPh>
    <rPh sb="39" eb="41">
      <t>ヘイセイ</t>
    </rPh>
    <rPh sb="43" eb="44">
      <t>ネン</t>
    </rPh>
    <rPh sb="44" eb="45">
      <t>ド</t>
    </rPh>
    <rPh sb="46" eb="50">
      <t>ゼンネンドヒ</t>
    </rPh>
    <rPh sb="55" eb="57">
      <t>ゲンショウ</t>
    </rPh>
    <rPh sb="63" eb="65">
      <t>ゲンイン</t>
    </rPh>
    <rPh sb="66" eb="69">
      <t>トッパツテキ</t>
    </rPh>
    <rPh sb="70" eb="73">
      <t>シュウゼンヒ</t>
    </rPh>
    <rPh sb="74" eb="76">
      <t>ケイジョウ</t>
    </rPh>
    <rPh sb="76" eb="77">
      <t>オヨ</t>
    </rPh>
    <rPh sb="78" eb="80">
      <t>リョウキン</t>
    </rPh>
    <rPh sb="80" eb="82">
      <t>シュウニュウ</t>
    </rPh>
    <rPh sb="83" eb="85">
      <t>テイカ</t>
    </rPh>
    <rPh sb="89" eb="91">
      <t>ヘイセイ</t>
    </rPh>
    <rPh sb="93" eb="94">
      <t>ネン</t>
    </rPh>
    <rPh sb="94" eb="95">
      <t>ド</t>
    </rPh>
    <rPh sb="96" eb="98">
      <t>スウチ</t>
    </rPh>
    <rPh sb="99" eb="101">
      <t>ゲンイン</t>
    </rPh>
    <rPh sb="103" eb="106">
      <t>トッパツテキ</t>
    </rPh>
    <rPh sb="107" eb="110">
      <t>シュウゼンヒ</t>
    </rPh>
    <rPh sb="111" eb="113">
      <t>ケイジョウ</t>
    </rPh>
    <rPh sb="115" eb="119">
      <t>コウネツスイヒ</t>
    </rPh>
    <rPh sb="120" eb="122">
      <t>ゾウカ</t>
    </rPh>
    <rPh sb="122" eb="123">
      <t>オヨ</t>
    </rPh>
    <rPh sb="124" eb="126">
      <t>リョウキン</t>
    </rPh>
    <rPh sb="126" eb="128">
      <t>シュウニュウ</t>
    </rPh>
    <rPh sb="129" eb="131">
      <t>テイカ</t>
    </rPh>
    <rPh sb="137" eb="139">
      <t>ケイヒ</t>
    </rPh>
    <rPh sb="139" eb="141">
      <t>カイシュウ</t>
    </rPh>
    <rPh sb="141" eb="142">
      <t>リツ</t>
    </rPh>
    <rPh sb="147" eb="150">
      <t>ヘイキンチ</t>
    </rPh>
    <rPh sb="151" eb="153">
      <t>シタマワ</t>
    </rPh>
    <rPh sb="159" eb="161">
      <t>ヘイセイ</t>
    </rPh>
    <rPh sb="163" eb="164">
      <t>ネン</t>
    </rPh>
    <rPh sb="164" eb="165">
      <t>ド</t>
    </rPh>
    <rPh sb="166" eb="167">
      <t>キ</t>
    </rPh>
    <rPh sb="168" eb="170">
      <t>オオハバ</t>
    </rPh>
    <rPh sb="171" eb="173">
      <t>スウチ</t>
    </rPh>
    <rPh sb="174" eb="175">
      <t>ア</t>
    </rPh>
    <rPh sb="184" eb="186">
      <t>チョウシュウ</t>
    </rPh>
    <rPh sb="186" eb="187">
      <t>ケン</t>
    </rPh>
    <rPh sb="188" eb="190">
      <t>ショウメツ</t>
    </rPh>
    <rPh sb="192" eb="195">
      <t>カネンド</t>
    </rPh>
    <rPh sb="195" eb="196">
      <t>ブン</t>
    </rPh>
    <rPh sb="197" eb="200">
      <t>シヨウリョウ</t>
    </rPh>
    <rPh sb="201" eb="203">
      <t>フノウ</t>
    </rPh>
    <rPh sb="203" eb="205">
      <t>ケッソン</t>
    </rPh>
    <rPh sb="211" eb="214">
      <t>タイノウシャ</t>
    </rPh>
    <rPh sb="217" eb="220">
      <t>シヨウリョウ</t>
    </rPh>
    <rPh sb="220" eb="222">
      <t>チョウシュウ</t>
    </rPh>
    <rPh sb="222" eb="223">
      <t>ガク</t>
    </rPh>
    <rPh sb="224" eb="226">
      <t>ゾウガク</t>
    </rPh>
    <rPh sb="237" eb="238">
      <t>カンガ</t>
    </rPh>
    <rPh sb="246" eb="248">
      <t>ケイヒ</t>
    </rPh>
    <rPh sb="249" eb="252">
      <t>シヨウリョウ</t>
    </rPh>
    <rPh sb="253" eb="254">
      <t>マカナ</t>
    </rPh>
    <rPh sb="267" eb="269">
      <t>オスイ</t>
    </rPh>
    <rPh sb="269" eb="271">
      <t>ショリ</t>
    </rPh>
    <rPh sb="271" eb="273">
      <t>ゲンカ</t>
    </rPh>
    <rPh sb="278" eb="280">
      <t>ヘイセイ</t>
    </rPh>
    <rPh sb="282" eb="283">
      <t>ネン</t>
    </rPh>
    <rPh sb="283" eb="284">
      <t>ド</t>
    </rPh>
    <rPh sb="284" eb="286">
      <t>イコウ</t>
    </rPh>
    <rPh sb="287" eb="289">
      <t>オスイ</t>
    </rPh>
    <rPh sb="289" eb="291">
      <t>シホン</t>
    </rPh>
    <rPh sb="291" eb="292">
      <t>ヒ</t>
    </rPh>
    <rPh sb="293" eb="295">
      <t>ブンリュウ</t>
    </rPh>
    <rPh sb="295" eb="296">
      <t>シキ</t>
    </rPh>
    <rPh sb="296" eb="299">
      <t>ゲスイドウ</t>
    </rPh>
    <rPh sb="299" eb="300">
      <t>ナド</t>
    </rPh>
    <rPh sb="301" eb="302">
      <t>ヨウ</t>
    </rPh>
    <rPh sb="304" eb="306">
      <t>ケイヒ</t>
    </rPh>
    <rPh sb="307" eb="309">
      <t>ハイブン</t>
    </rPh>
    <rPh sb="310" eb="312">
      <t>ミナオ</t>
    </rPh>
    <rPh sb="314" eb="315">
      <t>オコナ</t>
    </rPh>
    <rPh sb="317" eb="319">
      <t>オスイ</t>
    </rPh>
    <rPh sb="319" eb="321">
      <t>ショリ</t>
    </rPh>
    <rPh sb="321" eb="323">
      <t>シホン</t>
    </rPh>
    <rPh sb="323" eb="324">
      <t>ヒ</t>
    </rPh>
    <rPh sb="325" eb="327">
      <t>ケイジョウ</t>
    </rPh>
    <rPh sb="336" eb="338">
      <t>ヘイセイ</t>
    </rPh>
    <rPh sb="340" eb="342">
      <t>ネンド</t>
    </rPh>
    <rPh sb="342" eb="344">
      <t>イゼン</t>
    </rPh>
    <rPh sb="347" eb="349">
      <t>ゲンカ</t>
    </rPh>
    <rPh sb="350" eb="351">
      <t>サ</t>
    </rPh>
    <rPh sb="358" eb="360">
      <t>ジギョウ</t>
    </rPh>
    <rPh sb="360" eb="362">
      <t>ゼンタイ</t>
    </rPh>
    <rPh sb="367" eb="368">
      <t>ツネ</t>
    </rPh>
    <rPh sb="369" eb="371">
      <t>アカジ</t>
    </rPh>
    <rPh sb="374" eb="376">
      <t>ケイヒ</t>
    </rPh>
    <rPh sb="377" eb="379">
      <t>サクゲン</t>
    </rPh>
    <rPh sb="380" eb="381">
      <t>ムズカ</t>
    </rPh>
    <rPh sb="386" eb="389">
      <t>シヨウリョウ</t>
    </rPh>
    <rPh sb="390" eb="392">
      <t>カイテイ</t>
    </rPh>
    <rPh sb="393" eb="395">
      <t>ケントウ</t>
    </rPh>
    <rPh sb="397" eb="400">
      <t>チホウサイ</t>
    </rPh>
    <rPh sb="400" eb="402">
      <t>ショウカン</t>
    </rPh>
    <rPh sb="403" eb="405">
      <t>シュウリョウ</t>
    </rPh>
    <rPh sb="410" eb="412">
      <t>ゲンジョウ</t>
    </rPh>
    <rPh sb="412" eb="414">
      <t>イジ</t>
    </rPh>
    <rPh sb="415" eb="417">
      <t>ウンエイ</t>
    </rPh>
    <rPh sb="421" eb="422">
      <t>ナド</t>
    </rPh>
    <rPh sb="423" eb="425">
      <t>ホウコウ</t>
    </rPh>
    <rPh sb="426" eb="42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</si>
</sst>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0.7</c:v>
                </c:pt>
                <c:pt idx="1">
                  <c:v>0.15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F68-445B-BBCF-464EDE41290C}"/>
            </c:ext>
          </c:extLst>
        </c:ser>
        <c:dLbls>
          <c:showLegendKey val="0"/>
          <c:showVal val="0"/>
          <c:showCatName val="0"/>
          <c:showSerName val="0"/>
          <c:showPercent val="0"/>
          <c:showBubbleSize val="0"/>
        </c:dLbls>
        <c:gapWidth val="150"/>
        <c:axId val="157820800"/>
        <c:axId val="836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AF68-445B-BBCF-464EDE41290C}"/>
            </c:ext>
          </c:extLst>
        </c:ser>
        <c:dLbls>
          <c:showLegendKey val="0"/>
          <c:showVal val="0"/>
          <c:showCatName val="0"/>
          <c:showSerName val="0"/>
          <c:showPercent val="0"/>
          <c:showBubbleSize val="0"/>
        </c:dLbls>
        <c:marker val="1"/>
        <c:smooth val="0"/>
        <c:axId val="157820800"/>
        <c:axId val="83677184"/>
      </c:lineChart>
      <c:dateAx>
        <c:axId val="157820800"/>
        <c:scaling>
          <c:orientation val="minMax"/>
        </c:scaling>
        <c:delete val="1"/>
        <c:axPos val="b"/>
        <c:numFmt formatCode="ge" sourceLinked="1"/>
        <c:majorTickMark val="none"/>
        <c:minorTickMark val="none"/>
        <c:tickLblPos val="none"/>
        <c:crossAx val="83677184"/>
        <c:crosses val="autoZero"/>
        <c:auto val="1"/>
        <c:lblOffset val="100"/>
        <c:baseTimeUnit val="years"/>
      </c:dateAx>
      <c:valAx>
        <c:axId val="83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8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66.67</c:v>
                </c:pt>
                <c:pt idx="1">
                  <c:v>62.82</c:v>
                </c:pt>
                <c:pt idx="2">
                  <c:v>62.82</c:v>
                </c:pt>
                <c:pt idx="3">
                  <c:v>62.82</c:v>
                </c:pt>
                <c:pt idx="4">
                  <c:v>61.54</c:v>
                </c:pt>
              </c:numCache>
            </c:numRef>
          </c:val>
          <c:extLst>
            <c:ext xmlns:c16="http://schemas.microsoft.com/office/drawing/2014/chart" uri="{C3380CC4-5D6E-409C-BE32-E72D297353CC}">
              <c16:uniqueId val="{00000000-F92E-4B03-AE9D-6A49C7626519}"/>
            </c:ext>
          </c:extLst>
        </c:ser>
        <c:dLbls>
          <c:showLegendKey val="0"/>
          <c:showVal val="0"/>
          <c:showCatName val="0"/>
          <c:showSerName val="0"/>
          <c:showPercent val="0"/>
          <c:showBubbleSize val="0"/>
        </c:dLbls>
        <c:gapWidth val="150"/>
        <c:axId val="88454656"/>
        <c:axId val="884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F92E-4B03-AE9D-6A49C7626519}"/>
            </c:ext>
          </c:extLst>
        </c:ser>
        <c:dLbls>
          <c:showLegendKey val="0"/>
          <c:showVal val="0"/>
          <c:showCatName val="0"/>
          <c:showSerName val="0"/>
          <c:showPercent val="0"/>
          <c:showBubbleSize val="0"/>
        </c:dLbls>
        <c:marker val="1"/>
        <c:smooth val="0"/>
        <c:axId val="88454656"/>
        <c:axId val="88456576"/>
      </c:lineChart>
      <c:dateAx>
        <c:axId val="88454656"/>
        <c:scaling>
          <c:orientation val="minMax"/>
        </c:scaling>
        <c:delete val="1"/>
        <c:axPos val="b"/>
        <c:numFmt formatCode="ge" sourceLinked="1"/>
        <c:majorTickMark val="none"/>
        <c:minorTickMark val="none"/>
        <c:tickLblPos val="none"/>
        <c:crossAx val="88456576"/>
        <c:crosses val="autoZero"/>
        <c:auto val="1"/>
        <c:lblOffset val="100"/>
        <c:baseTimeUnit val="years"/>
      </c:dateAx>
      <c:valAx>
        <c:axId val="884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040-45CD-AFFD-85B11F735C23}"/>
            </c:ext>
          </c:extLst>
        </c:ser>
        <c:dLbls>
          <c:showLegendKey val="0"/>
          <c:showVal val="0"/>
          <c:showCatName val="0"/>
          <c:showSerName val="0"/>
          <c:showPercent val="0"/>
          <c:showBubbleSize val="0"/>
        </c:dLbls>
        <c:gapWidth val="150"/>
        <c:axId val="96679808"/>
        <c:axId val="9669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040-45CD-AFFD-85B11F735C23}"/>
            </c:ext>
          </c:extLst>
        </c:ser>
        <c:dLbls>
          <c:showLegendKey val="0"/>
          <c:showVal val="0"/>
          <c:showCatName val="0"/>
          <c:showSerName val="0"/>
          <c:showPercent val="0"/>
          <c:showBubbleSize val="0"/>
        </c:dLbls>
        <c:marker val="1"/>
        <c:smooth val="0"/>
        <c:axId val="96679808"/>
        <c:axId val="96694272"/>
      </c:lineChart>
      <c:dateAx>
        <c:axId val="96679808"/>
        <c:scaling>
          <c:orientation val="minMax"/>
        </c:scaling>
        <c:delete val="1"/>
        <c:axPos val="b"/>
        <c:numFmt formatCode="ge" sourceLinked="1"/>
        <c:majorTickMark val="none"/>
        <c:minorTickMark val="none"/>
        <c:tickLblPos val="none"/>
        <c:crossAx val="96694272"/>
        <c:crosses val="autoZero"/>
        <c:auto val="1"/>
        <c:lblOffset val="100"/>
        <c:baseTimeUnit val="years"/>
      </c:dateAx>
      <c:valAx>
        <c:axId val="966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51.71</c:v>
                </c:pt>
                <c:pt idx="1">
                  <c:v>49.84</c:v>
                </c:pt>
                <c:pt idx="2">
                  <c:v>48.9</c:v>
                </c:pt>
                <c:pt idx="3">
                  <c:v>46.26</c:v>
                </c:pt>
                <c:pt idx="4">
                  <c:v>46.1</c:v>
                </c:pt>
              </c:numCache>
            </c:numRef>
          </c:val>
          <c:extLst>
            <c:ext xmlns:c16="http://schemas.microsoft.com/office/drawing/2014/chart" uri="{C3380CC4-5D6E-409C-BE32-E72D297353CC}">
              <c16:uniqueId val="{00000000-596E-4182-A9BF-DB4F43E8942B}"/>
            </c:ext>
          </c:extLst>
        </c:ser>
        <c:dLbls>
          <c:showLegendKey val="0"/>
          <c:showVal val="0"/>
          <c:showCatName val="0"/>
          <c:showSerName val="0"/>
          <c:showPercent val="0"/>
          <c:showBubbleSize val="0"/>
        </c:dLbls>
        <c:gapWidth val="150"/>
        <c:axId val="84084992"/>
        <c:axId val="840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6E-4182-A9BF-DB4F43E8942B}"/>
            </c:ext>
          </c:extLst>
        </c:ser>
        <c:dLbls>
          <c:showLegendKey val="0"/>
          <c:showVal val="0"/>
          <c:showCatName val="0"/>
          <c:showSerName val="0"/>
          <c:showPercent val="0"/>
          <c:showBubbleSize val="0"/>
        </c:dLbls>
        <c:marker val="1"/>
        <c:smooth val="0"/>
        <c:axId val="84084992"/>
        <c:axId val="84091264"/>
      </c:lineChart>
      <c:dateAx>
        <c:axId val="84084992"/>
        <c:scaling>
          <c:orientation val="minMax"/>
        </c:scaling>
        <c:delete val="1"/>
        <c:axPos val="b"/>
        <c:numFmt formatCode="ge" sourceLinked="1"/>
        <c:majorTickMark val="none"/>
        <c:minorTickMark val="none"/>
        <c:tickLblPos val="none"/>
        <c:crossAx val="84091264"/>
        <c:crosses val="autoZero"/>
        <c:auto val="1"/>
        <c:lblOffset val="100"/>
        <c:baseTimeUnit val="years"/>
      </c:dateAx>
      <c:valAx>
        <c:axId val="840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0-4941-8839-ABFDE071EA77}"/>
            </c:ext>
          </c:extLst>
        </c:ser>
        <c:dLbls>
          <c:showLegendKey val="0"/>
          <c:showVal val="0"/>
          <c:showCatName val="0"/>
          <c:showSerName val="0"/>
          <c:showPercent val="0"/>
          <c:showBubbleSize val="0"/>
        </c:dLbls>
        <c:gapWidth val="150"/>
        <c:axId val="84101760"/>
        <c:axId val="8411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0-4941-8839-ABFDE071EA77}"/>
            </c:ext>
          </c:extLst>
        </c:ser>
        <c:dLbls>
          <c:showLegendKey val="0"/>
          <c:showVal val="0"/>
          <c:showCatName val="0"/>
          <c:showSerName val="0"/>
          <c:showPercent val="0"/>
          <c:showBubbleSize val="0"/>
        </c:dLbls>
        <c:marker val="1"/>
        <c:smooth val="0"/>
        <c:axId val="84101760"/>
        <c:axId val="84112128"/>
      </c:lineChart>
      <c:dateAx>
        <c:axId val="84101760"/>
        <c:scaling>
          <c:orientation val="minMax"/>
        </c:scaling>
        <c:delete val="1"/>
        <c:axPos val="b"/>
        <c:numFmt formatCode="ge" sourceLinked="1"/>
        <c:majorTickMark val="none"/>
        <c:minorTickMark val="none"/>
        <c:tickLblPos val="none"/>
        <c:crossAx val="84112128"/>
        <c:crosses val="autoZero"/>
        <c:auto val="1"/>
        <c:lblOffset val="100"/>
        <c:baseTimeUnit val="years"/>
      </c:dateAx>
      <c:valAx>
        <c:axId val="8411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A-478B-8618-FFC0232917AE}"/>
            </c:ext>
          </c:extLst>
        </c:ser>
        <c:dLbls>
          <c:showLegendKey val="0"/>
          <c:showVal val="0"/>
          <c:showCatName val="0"/>
          <c:showSerName val="0"/>
          <c:showPercent val="0"/>
          <c:showBubbleSize val="0"/>
        </c:dLbls>
        <c:gapWidth val="150"/>
        <c:axId val="84147200"/>
        <c:axId val="856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A-478B-8618-FFC0232917AE}"/>
            </c:ext>
          </c:extLst>
        </c:ser>
        <c:dLbls>
          <c:showLegendKey val="0"/>
          <c:showVal val="0"/>
          <c:showCatName val="0"/>
          <c:showSerName val="0"/>
          <c:showPercent val="0"/>
          <c:showBubbleSize val="0"/>
        </c:dLbls>
        <c:marker val="1"/>
        <c:smooth val="0"/>
        <c:axId val="84147200"/>
        <c:axId val="85660800"/>
      </c:lineChart>
      <c:dateAx>
        <c:axId val="84147200"/>
        <c:scaling>
          <c:orientation val="minMax"/>
        </c:scaling>
        <c:delete val="1"/>
        <c:axPos val="b"/>
        <c:numFmt formatCode="ge" sourceLinked="1"/>
        <c:majorTickMark val="none"/>
        <c:minorTickMark val="none"/>
        <c:tickLblPos val="none"/>
        <c:crossAx val="85660800"/>
        <c:crosses val="autoZero"/>
        <c:auto val="1"/>
        <c:lblOffset val="100"/>
        <c:baseTimeUnit val="years"/>
      </c:dateAx>
      <c:valAx>
        <c:axId val="856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0-4E1B-B734-6B31F8A74CB7}"/>
            </c:ext>
          </c:extLst>
        </c:ser>
        <c:dLbls>
          <c:showLegendKey val="0"/>
          <c:showVal val="0"/>
          <c:showCatName val="0"/>
          <c:showSerName val="0"/>
          <c:showPercent val="0"/>
          <c:showBubbleSize val="0"/>
        </c:dLbls>
        <c:gapWidth val="150"/>
        <c:axId val="85679488"/>
        <c:axId val="856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0-4E1B-B734-6B31F8A74CB7}"/>
            </c:ext>
          </c:extLst>
        </c:ser>
        <c:dLbls>
          <c:showLegendKey val="0"/>
          <c:showVal val="0"/>
          <c:showCatName val="0"/>
          <c:showSerName val="0"/>
          <c:showPercent val="0"/>
          <c:showBubbleSize val="0"/>
        </c:dLbls>
        <c:marker val="1"/>
        <c:smooth val="0"/>
        <c:axId val="85679488"/>
        <c:axId val="85685760"/>
      </c:lineChart>
      <c:dateAx>
        <c:axId val="85679488"/>
        <c:scaling>
          <c:orientation val="minMax"/>
        </c:scaling>
        <c:delete val="1"/>
        <c:axPos val="b"/>
        <c:numFmt formatCode="ge" sourceLinked="1"/>
        <c:majorTickMark val="none"/>
        <c:minorTickMark val="none"/>
        <c:tickLblPos val="none"/>
        <c:crossAx val="85685760"/>
        <c:crosses val="autoZero"/>
        <c:auto val="1"/>
        <c:lblOffset val="100"/>
        <c:baseTimeUnit val="years"/>
      </c:dateAx>
      <c:valAx>
        <c:axId val="856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AB-4195-BFE2-6DE35AAD9A08}"/>
            </c:ext>
          </c:extLst>
        </c:ser>
        <c:dLbls>
          <c:showLegendKey val="0"/>
          <c:showVal val="0"/>
          <c:showCatName val="0"/>
          <c:showSerName val="0"/>
          <c:showPercent val="0"/>
          <c:showBubbleSize val="0"/>
        </c:dLbls>
        <c:gapWidth val="150"/>
        <c:axId val="85708800"/>
        <c:axId val="857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AB-4195-BFE2-6DE35AAD9A08}"/>
            </c:ext>
          </c:extLst>
        </c:ser>
        <c:dLbls>
          <c:showLegendKey val="0"/>
          <c:showVal val="0"/>
          <c:showCatName val="0"/>
          <c:showSerName val="0"/>
          <c:showPercent val="0"/>
          <c:showBubbleSize val="0"/>
        </c:dLbls>
        <c:marker val="1"/>
        <c:smooth val="0"/>
        <c:axId val="85708800"/>
        <c:axId val="85710720"/>
      </c:lineChart>
      <c:dateAx>
        <c:axId val="85708800"/>
        <c:scaling>
          <c:orientation val="minMax"/>
        </c:scaling>
        <c:delete val="1"/>
        <c:axPos val="b"/>
        <c:numFmt formatCode="ge" sourceLinked="1"/>
        <c:majorTickMark val="none"/>
        <c:minorTickMark val="none"/>
        <c:tickLblPos val="none"/>
        <c:crossAx val="85710720"/>
        <c:crosses val="autoZero"/>
        <c:auto val="1"/>
        <c:lblOffset val="100"/>
        <c:baseTimeUnit val="years"/>
      </c:dateAx>
      <c:valAx>
        <c:axId val="857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C-4A52-AF26-081303D80BE8}"/>
            </c:ext>
          </c:extLst>
        </c:ser>
        <c:dLbls>
          <c:showLegendKey val="0"/>
          <c:showVal val="0"/>
          <c:showCatName val="0"/>
          <c:showSerName val="0"/>
          <c:showPercent val="0"/>
          <c:showBubbleSize val="0"/>
        </c:dLbls>
        <c:gapWidth val="150"/>
        <c:axId val="88293760"/>
        <c:axId val="882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280C-4A52-AF26-081303D80BE8}"/>
            </c:ext>
          </c:extLst>
        </c:ser>
        <c:dLbls>
          <c:showLegendKey val="0"/>
          <c:showVal val="0"/>
          <c:showCatName val="0"/>
          <c:showSerName val="0"/>
          <c:showPercent val="0"/>
          <c:showBubbleSize val="0"/>
        </c:dLbls>
        <c:marker val="1"/>
        <c:smooth val="0"/>
        <c:axId val="88293760"/>
        <c:axId val="88295680"/>
      </c:lineChart>
      <c:dateAx>
        <c:axId val="88293760"/>
        <c:scaling>
          <c:orientation val="minMax"/>
        </c:scaling>
        <c:delete val="1"/>
        <c:axPos val="b"/>
        <c:numFmt formatCode="ge" sourceLinked="1"/>
        <c:majorTickMark val="none"/>
        <c:minorTickMark val="none"/>
        <c:tickLblPos val="none"/>
        <c:crossAx val="88295680"/>
        <c:crosses val="autoZero"/>
        <c:auto val="1"/>
        <c:lblOffset val="100"/>
        <c:baseTimeUnit val="years"/>
      </c:dateAx>
      <c:valAx>
        <c:axId val="88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37.130000000000003</c:v>
                </c:pt>
                <c:pt idx="1">
                  <c:v>35.950000000000003</c:v>
                </c:pt>
                <c:pt idx="2">
                  <c:v>36.880000000000003</c:v>
                </c:pt>
                <c:pt idx="3">
                  <c:v>69.63</c:v>
                </c:pt>
                <c:pt idx="4">
                  <c:v>62.75</c:v>
                </c:pt>
              </c:numCache>
            </c:numRef>
          </c:val>
          <c:extLst>
            <c:ext xmlns:c16="http://schemas.microsoft.com/office/drawing/2014/chart" uri="{C3380CC4-5D6E-409C-BE32-E72D297353CC}">
              <c16:uniqueId val="{00000000-B4AA-4C9D-AF82-8A463B41B72D}"/>
            </c:ext>
          </c:extLst>
        </c:ser>
        <c:dLbls>
          <c:showLegendKey val="0"/>
          <c:showVal val="0"/>
          <c:showCatName val="0"/>
          <c:showSerName val="0"/>
          <c:showPercent val="0"/>
          <c:showBubbleSize val="0"/>
        </c:dLbls>
        <c:gapWidth val="150"/>
        <c:axId val="88318720"/>
        <c:axId val="883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B4AA-4C9D-AF82-8A463B41B72D}"/>
            </c:ext>
          </c:extLst>
        </c:ser>
        <c:dLbls>
          <c:showLegendKey val="0"/>
          <c:showVal val="0"/>
          <c:showCatName val="0"/>
          <c:showSerName val="0"/>
          <c:showPercent val="0"/>
          <c:showBubbleSize val="0"/>
        </c:dLbls>
        <c:marker val="1"/>
        <c:smooth val="0"/>
        <c:axId val="88318720"/>
        <c:axId val="88320640"/>
      </c:lineChart>
      <c:dateAx>
        <c:axId val="88318720"/>
        <c:scaling>
          <c:orientation val="minMax"/>
        </c:scaling>
        <c:delete val="1"/>
        <c:axPos val="b"/>
        <c:numFmt formatCode="ge" sourceLinked="1"/>
        <c:majorTickMark val="none"/>
        <c:minorTickMark val="none"/>
        <c:tickLblPos val="none"/>
        <c:crossAx val="88320640"/>
        <c:crosses val="autoZero"/>
        <c:auto val="1"/>
        <c:lblOffset val="100"/>
        <c:baseTimeUnit val="years"/>
      </c:dateAx>
      <c:valAx>
        <c:axId val="883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295.04000000000002</c:v>
                </c:pt>
                <c:pt idx="1">
                  <c:v>328.77</c:v>
                </c:pt>
                <c:pt idx="2">
                  <c:v>322.35000000000002</c:v>
                </c:pt>
                <c:pt idx="3">
                  <c:v>172.99</c:v>
                </c:pt>
                <c:pt idx="4">
                  <c:v>195.24</c:v>
                </c:pt>
              </c:numCache>
            </c:numRef>
          </c:val>
          <c:extLst>
            <c:ext xmlns:c16="http://schemas.microsoft.com/office/drawing/2014/chart" uri="{C3380CC4-5D6E-409C-BE32-E72D297353CC}">
              <c16:uniqueId val="{00000000-D638-4D53-BC22-23D76DCF4E51}"/>
            </c:ext>
          </c:extLst>
        </c:ser>
        <c:dLbls>
          <c:showLegendKey val="0"/>
          <c:showVal val="0"/>
          <c:showCatName val="0"/>
          <c:showSerName val="0"/>
          <c:showPercent val="0"/>
          <c:showBubbleSize val="0"/>
        </c:dLbls>
        <c:gapWidth val="150"/>
        <c:axId val="88417408"/>
        <c:axId val="884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D638-4D53-BC22-23D76DCF4E51}"/>
            </c:ext>
          </c:extLst>
        </c:ser>
        <c:dLbls>
          <c:showLegendKey val="0"/>
          <c:showVal val="0"/>
          <c:showCatName val="0"/>
          <c:showSerName val="0"/>
          <c:showPercent val="0"/>
          <c:showBubbleSize val="0"/>
        </c:dLbls>
        <c:marker val="1"/>
        <c:smooth val="0"/>
        <c:axId val="88417408"/>
        <c:axId val="88419328"/>
      </c:lineChart>
      <c:dateAx>
        <c:axId val="88417408"/>
        <c:scaling>
          <c:orientation val="minMax"/>
        </c:scaling>
        <c:delete val="1"/>
        <c:axPos val="b"/>
        <c:numFmt formatCode="ge" sourceLinked="1"/>
        <c:majorTickMark val="none"/>
        <c:minorTickMark val="none"/>
        <c:tickLblPos val="none"/>
        <c:crossAx val="88419328"/>
        <c:crosses val="autoZero"/>
        <c:auto val="1"/>
        <c:lblOffset val="100"/>
        <c:baseTimeUnit val="years"/>
      </c:dateAx>
      <c:valAx>
        <c:axId val="884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牧之原市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46313</v>
      </c>
      <c r="AM8" s="66"/>
      <c r="AN8" s="66"/>
      <c r="AO8" s="66"/>
      <c r="AP8" s="66"/>
      <c r="AQ8" s="66"/>
      <c r="AR8" s="66"/>
      <c r="AS8" s="66"/>
      <c r="AT8" s="65">
        <f>データ!T6</f>
        <v>111.69</v>
      </c>
      <c r="AU8" s="65"/>
      <c r="AV8" s="65"/>
      <c r="AW8" s="65"/>
      <c r="AX8" s="65"/>
      <c r="AY8" s="65"/>
      <c r="AZ8" s="65"/>
      <c r="BA8" s="65"/>
      <c r="BB8" s="65">
        <f>データ!U6</f>
        <v>414.66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0.49</v>
      </c>
      <c r="Q10" s="65"/>
      <c r="R10" s="65"/>
      <c r="S10" s="65"/>
      <c r="T10" s="65"/>
      <c r="U10" s="65"/>
      <c r="V10" s="65"/>
      <c r="W10" s="65">
        <f>データ!Q6</f>
        <v>90.76</v>
      </c>
      <c r="X10" s="65"/>
      <c r="Y10" s="65"/>
      <c r="Z10" s="65"/>
      <c r="AA10" s="65"/>
      <c r="AB10" s="65"/>
      <c r="AC10" s="65"/>
      <c r="AD10" s="66">
        <f>データ!R6</f>
        <v>2160</v>
      </c>
      <c r="AE10" s="66"/>
      <c r="AF10" s="66"/>
      <c r="AG10" s="66"/>
      <c r="AH10" s="66"/>
      <c r="AI10" s="66"/>
      <c r="AJ10" s="66"/>
      <c r="AK10" s="2"/>
      <c r="AL10" s="66">
        <f>データ!V6</f>
        <v>225</v>
      </c>
      <c r="AM10" s="66"/>
      <c r="AN10" s="66"/>
      <c r="AO10" s="66"/>
      <c r="AP10" s="66"/>
      <c r="AQ10" s="66"/>
      <c r="AR10" s="66"/>
      <c r="AS10" s="66"/>
      <c r="AT10" s="65">
        <f>データ!W6</f>
        <v>7.0000000000000007E-2</v>
      </c>
      <c r="AU10" s="65"/>
      <c r="AV10" s="65"/>
      <c r="AW10" s="65"/>
      <c r="AX10" s="65"/>
      <c r="AY10" s="65"/>
      <c r="AZ10" s="65"/>
      <c r="BA10" s="65"/>
      <c r="BB10" s="65">
        <f>データ!X6</f>
        <v>3214.29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nJ0BeN3akKZY+p6lzEqCArm/uxrgOq1tbEnbOxz67oWRPWQiJVsnlqQ2ynSBIDNXggn92L6cBngUZi0dyLWOA==" saltValue="wyAZm/kUhwkqTMTYJLVA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222267</v>
      </c>
      <c r="D6" s="32">
        <f t="shared" si="3"/>
        <v>47</v>
      </c>
      <c r="E6" s="32">
        <f t="shared" si="3"/>
        <v>17</v>
      </c>
      <c r="F6" s="32">
        <f t="shared" si="3"/>
        <v>5</v>
      </c>
      <c r="G6" s="32">
        <f t="shared" si="3"/>
        <v>0</v>
      </c>
      <c r="H6" s="32" t="str">
        <f t="shared" si="3"/>
        <v>静岡県　牧之原市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0.49</v>
      </c>
      <c r="Q6" s="33">
        <f t="shared" si="3"/>
        <v>90.76</v>
      </c>
      <c r="R6" s="33">
        <f t="shared" si="3"/>
        <v>2160</v>
      </c>
      <c r="S6" s="33">
        <f t="shared" si="3"/>
        <v>46313</v>
      </c>
      <c r="T6" s="33">
        <f t="shared" si="3"/>
        <v>111.69</v>
      </c>
      <c r="U6" s="33">
        <f t="shared" si="3"/>
        <v>414.66</v>
      </c>
      <c r="V6" s="33">
        <f t="shared" si="3"/>
        <v>225</v>
      </c>
      <c r="W6" s="33">
        <f t="shared" si="3"/>
        <v>7.0000000000000007E-2</v>
      </c>
      <c r="X6" s="33">
        <f t="shared" si="3"/>
        <v>3214.29</v>
      </c>
      <c r="Y6" s="34">
        <f>IF(Y7="",NA(),Y7)</f>
        <v>51.71</v>
      </c>
      <c r="Z6" s="34">
        <f t="shared" ref="Z6:AH6" si="4">IF(Z7="",NA(),Z7)</f>
        <v>49.84</v>
      </c>
      <c r="AA6" s="34">
        <f t="shared" si="4"/>
        <v>48.9</v>
      </c>
      <c r="AB6" s="34">
        <f t="shared" si="4"/>
        <v>46.26</v>
      </c>
      <c r="AC6" s="34">
        <f t="shared" si="4"/>
        <v>46.1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37.130000000000003</v>
      </c>
      <c r="BR6" s="34">
        <f t="shared" ref="BR6:BZ6" si="8">IF(BR7="",NA(),BR7)</f>
        <v>35.950000000000003</v>
      </c>
      <c r="BS6" s="34">
        <f t="shared" si="8"/>
        <v>36.880000000000003</v>
      </c>
      <c r="BT6" s="34">
        <f t="shared" si="8"/>
        <v>69.63</v>
      </c>
      <c r="BU6" s="34">
        <f t="shared" si="8"/>
        <v>62.75</v>
      </c>
      <c r="BV6" s="34">
        <f t="shared" si="8"/>
        <v>50.9</v>
      </c>
      <c r="BW6" s="34">
        <f t="shared" si="8"/>
        <v>50.82</v>
      </c>
      <c r="BX6" s="34">
        <f t="shared" si="8"/>
        <v>52.19</v>
      </c>
      <c r="BY6" s="34">
        <f t="shared" si="8"/>
        <v>55.32</v>
      </c>
      <c r="BZ6" s="34">
        <f t="shared" si="8"/>
        <v>59.8</v>
      </c>
      <c r="CA6" s="33" t="str">
        <f>IF(CA7="","",IF(CA7="-","【-】","【"&amp;SUBSTITUTE(TEXT(CA7,"#,##0.00"),"-","△")&amp;"】"))</f>
        <v>【60.64】</v>
      </c>
      <c r="CB6" s="34">
        <f>IF(CB7="",NA(),CB7)</f>
        <v>295.04000000000002</v>
      </c>
      <c r="CC6" s="34">
        <f t="shared" ref="CC6:CK6" si="9">IF(CC7="",NA(),CC7)</f>
        <v>328.77</v>
      </c>
      <c r="CD6" s="34">
        <f t="shared" si="9"/>
        <v>322.35000000000002</v>
      </c>
      <c r="CE6" s="34">
        <f t="shared" si="9"/>
        <v>172.99</v>
      </c>
      <c r="CF6" s="34">
        <f t="shared" si="9"/>
        <v>195.24</v>
      </c>
      <c r="CG6" s="34">
        <f t="shared" si="9"/>
        <v>293.27</v>
      </c>
      <c r="CH6" s="34">
        <f t="shared" si="9"/>
        <v>300.52</v>
      </c>
      <c r="CI6" s="34">
        <f t="shared" si="9"/>
        <v>296.14</v>
      </c>
      <c r="CJ6" s="34">
        <f t="shared" si="9"/>
        <v>283.17</v>
      </c>
      <c r="CK6" s="34">
        <f t="shared" si="9"/>
        <v>263.76</v>
      </c>
      <c r="CL6" s="33" t="str">
        <f>IF(CL7="","",IF(CL7="-","【-】","【"&amp;SUBSTITUTE(TEXT(CL7,"#,##0.00"),"-","△")&amp;"】"))</f>
        <v>【255.52】</v>
      </c>
      <c r="CM6" s="34">
        <f>IF(CM7="",NA(),CM7)</f>
        <v>66.67</v>
      </c>
      <c r="CN6" s="34">
        <f t="shared" ref="CN6:CV6" si="10">IF(CN7="",NA(),CN7)</f>
        <v>62.82</v>
      </c>
      <c r="CO6" s="34">
        <f t="shared" si="10"/>
        <v>62.82</v>
      </c>
      <c r="CP6" s="34">
        <f t="shared" si="10"/>
        <v>62.82</v>
      </c>
      <c r="CQ6" s="34">
        <f t="shared" si="10"/>
        <v>61.54</v>
      </c>
      <c r="CR6" s="34">
        <f t="shared" si="10"/>
        <v>53.78</v>
      </c>
      <c r="CS6" s="34">
        <f t="shared" si="10"/>
        <v>53.24</v>
      </c>
      <c r="CT6" s="34">
        <f t="shared" si="10"/>
        <v>52.31</v>
      </c>
      <c r="CU6" s="34">
        <f t="shared" si="10"/>
        <v>60.65</v>
      </c>
      <c r="CV6" s="34">
        <f t="shared" si="10"/>
        <v>51.75</v>
      </c>
      <c r="CW6" s="33" t="str">
        <f>IF(CW7="","",IF(CW7="-","【-】","【"&amp;SUBSTITUTE(TEXT(CW7,"#,##0.00"),"-","△")&amp;"】"))</f>
        <v>【52.49】</v>
      </c>
      <c r="CX6" s="34">
        <f>IF(CX7="",NA(),CX7)</f>
        <v>100</v>
      </c>
      <c r="CY6" s="34">
        <f t="shared" ref="CY6:DG6" si="11">IF(CY7="",NA(),CY7)</f>
        <v>100</v>
      </c>
      <c r="CZ6" s="34">
        <f t="shared" si="11"/>
        <v>100</v>
      </c>
      <c r="DA6" s="34">
        <f t="shared" si="11"/>
        <v>100</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0.7</v>
      </c>
      <c r="EF6" s="34">
        <f t="shared" ref="EF6:EN6" si="14">IF(EF7="",NA(),EF7)</f>
        <v>0.15</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222267</v>
      </c>
      <c r="D7" s="36">
        <v>47</v>
      </c>
      <c r="E7" s="36">
        <v>17</v>
      </c>
      <c r="F7" s="36">
        <v>5</v>
      </c>
      <c r="G7" s="36">
        <v>0</v>
      </c>
      <c r="H7" s="36" t="s">
        <v>109</v>
      </c>
      <c r="I7" s="36" t="s">
        <v>110</v>
      </c>
      <c r="J7" s="36" t="s">
        <v>111</v>
      </c>
      <c r="K7" s="36" t="s">
        <v>112</v>
      </c>
      <c r="L7" s="36" t="s">
        <v>113</v>
      </c>
      <c r="M7" s="36" t="s">
        <v>114</v>
      </c>
      <c r="N7" s="37" t="s">
        <v>115</v>
      </c>
      <c r="O7" s="37" t="s">
        <v>116</v>
      </c>
      <c r="P7" s="37">
        <v>0.49</v>
      </c>
      <c r="Q7" s="37">
        <v>90.76</v>
      </c>
      <c r="R7" s="37">
        <v>2160</v>
      </c>
      <c r="S7" s="37">
        <v>46313</v>
      </c>
      <c r="T7" s="37">
        <v>111.69</v>
      </c>
      <c r="U7" s="37">
        <v>414.66</v>
      </c>
      <c r="V7" s="37">
        <v>225</v>
      </c>
      <c r="W7" s="37">
        <v>7.0000000000000007E-2</v>
      </c>
      <c r="X7" s="37">
        <v>3214.29</v>
      </c>
      <c r="Y7" s="37">
        <v>51.71</v>
      </c>
      <c r="Z7" s="37">
        <v>49.84</v>
      </c>
      <c r="AA7" s="37">
        <v>48.9</v>
      </c>
      <c r="AB7" s="37">
        <v>46.26</v>
      </c>
      <c r="AC7" s="37">
        <v>46.1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37.130000000000003</v>
      </c>
      <c r="BR7" s="37">
        <v>35.950000000000003</v>
      </c>
      <c r="BS7" s="37">
        <v>36.880000000000003</v>
      </c>
      <c r="BT7" s="37">
        <v>69.63</v>
      </c>
      <c r="BU7" s="37">
        <v>62.75</v>
      </c>
      <c r="BV7" s="37">
        <v>50.9</v>
      </c>
      <c r="BW7" s="37">
        <v>50.82</v>
      </c>
      <c r="BX7" s="37">
        <v>52.19</v>
      </c>
      <c r="BY7" s="37">
        <v>55.32</v>
      </c>
      <c r="BZ7" s="37">
        <v>59.8</v>
      </c>
      <c r="CA7" s="37">
        <v>60.64</v>
      </c>
      <c r="CB7" s="37">
        <v>295.04000000000002</v>
      </c>
      <c r="CC7" s="37">
        <v>328.77</v>
      </c>
      <c r="CD7" s="37">
        <v>322.35000000000002</v>
      </c>
      <c r="CE7" s="37">
        <v>172.99</v>
      </c>
      <c r="CF7" s="37">
        <v>195.24</v>
      </c>
      <c r="CG7" s="37">
        <v>293.27</v>
      </c>
      <c r="CH7" s="37">
        <v>300.52</v>
      </c>
      <c r="CI7" s="37">
        <v>296.14</v>
      </c>
      <c r="CJ7" s="37">
        <v>283.17</v>
      </c>
      <c r="CK7" s="37">
        <v>263.76</v>
      </c>
      <c r="CL7" s="37">
        <v>255.52</v>
      </c>
      <c r="CM7" s="37">
        <v>66.67</v>
      </c>
      <c r="CN7" s="37">
        <v>62.82</v>
      </c>
      <c r="CO7" s="37">
        <v>62.82</v>
      </c>
      <c r="CP7" s="37">
        <v>62.82</v>
      </c>
      <c r="CQ7" s="37">
        <v>61.54</v>
      </c>
      <c r="CR7" s="37">
        <v>53.78</v>
      </c>
      <c r="CS7" s="37">
        <v>53.24</v>
      </c>
      <c r="CT7" s="37">
        <v>52.31</v>
      </c>
      <c r="CU7" s="37">
        <v>60.65</v>
      </c>
      <c r="CV7" s="37">
        <v>51.75</v>
      </c>
      <c r="CW7" s="37">
        <v>52.49</v>
      </c>
      <c r="CX7" s="37">
        <v>100</v>
      </c>
      <c r="CY7" s="37">
        <v>100</v>
      </c>
      <c r="CZ7" s="37">
        <v>100</v>
      </c>
      <c r="DA7" s="37">
        <v>100</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0.7</v>
      </c>
      <c r="EF7" s="37">
        <v>0.15</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