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２．財政部門\07.調査・報告\平成３０年度\190115_◆【照会・21（金）締切】公営企業に係る経営比較分析表（平成29年度決算）の分析等について\各課回答\190130_水道課\"/>
    </mc:Choice>
  </mc:AlternateContent>
  <workbookProtection workbookAlgorithmName="SHA-512" workbookHashValue="+1AdUwijawfkbHeNf4nQG/VmwLhR3vnWkDR9IDoPUoKdHBExOypM+J8ksB1uYz8hYvBG/xpXIn7BD++LZNj3yA==" workbookSaltValue="jFmEbNnLyWC5ltDiEUN29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<sst xmlns="http://schemas.openxmlformats.org/spreadsheetml/2006/main" count="232" uniqueCount="120">
  <si>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</si>
  <si>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</si>
  <si>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</si>
  <si>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</si>
  <si>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</si>
  <si>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</si>
  <si>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</si>
  <si>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</si>
  <si>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</si>
  <si>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</si>
  <si>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</si>
  <si>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</si>
  <si>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</si>
  <si>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</si>
  <si>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</si>
  <si>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</si>
  <si>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</si>
  <si>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</si>
  <si>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</si>
  <si>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</si>
  <si>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</si>
  <si>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</si>
  <si>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</si>
  <si>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</si>
  <si>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</si>
  <si>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</si>
  <si>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</si>
  <si>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</si>
  <si>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</si>
  <si>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</si>
  <si>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</si>
  <si>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</si>
  <si>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</si>
  <si>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</si>
  <si>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</si>
  <si>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</si>
  <si>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</si>
  <si>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</si>
  <si>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</si>
  <si>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</si>
  <si>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</si>
  <si>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</si>
  <si>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</si>
  <si>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</si>
  <si>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</si>
  <si>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</si>
  <si>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</si>
  <si>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</si>
  <si>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</si>
  <si>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</si>
  <si>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</si>
  <si>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</si>
  <si>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</si>
  <si>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</si>
  <si>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</si>
  <si>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</si>
  <si>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</si>
  <si>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</si>
  <si>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</si>
  <si>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</si>
  <si>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</si>
  <si>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</si>
  <si>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</si>
  <si>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</si>
  <si>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</si>
  <si>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</si>
  <si>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</si>
  <si>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</si>
  <si>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</si>
  <si>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</si>
  <si>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</si>
  <si>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</si>
  <si>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</si>
  <si>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</si>
  <si>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</si>
  <si>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</si>
  <si>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</si>
  <si>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</si>
  <si>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</si>
  <si>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</si>
  <si>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</si>
  <si>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</si>
  <si>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</si>
  <si>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</si>
  <si>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</si>
  <si>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</si>
  <si>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</si>
  <si>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</si>
  <si>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</si>
  <si>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</si>
  <si>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</si>
  <si>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</si>
  <si>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</si>
  <si>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</si>
  <si>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</si>
  <si>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</si>
  <si>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</si>
  <si>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</si>
  <si>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</si>
  <si>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</si>
  <si>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</si>
  <si>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</si>
  <si>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</si>
  <si>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</si>
  <si>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</si>
  <si>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伊豆の国市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</si>
  <si>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</si>
  <si>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</si>
  <si>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</si>
  <si>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</si>
  <si>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</si>
  <si>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</si>
  <si>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</si>
  <si>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</si>
  <si>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</si>
  <si>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</si>
  <si>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</si>
  <si>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■経常収支比率：100％を超えているものの、類似団体や全国平均とほぼ同等であり、前年、前々年と年々低下している。この主な要因は、給水量の低下に伴う料金収入の低下である。
今後、料金改定について検討していく必要がある。
■累積欠損金比率：当事業では累積欠損金が無く、健全な経営といえる。
■流動比率：波はあるものの100％を超え、類似団体よりも良好な状態が多いことから、現在のところ債務に対する支払能力に問題は無いといえる。
但し、現金預金は、減少傾向にあり新たな起債については、よく検討をしなければならない。
■企業債残高対給水収益比率：類似団体よりも低くほぼ横ばい傾向であることから、今後は老朽化施設の更新を推進していく必要がある。
■料金回収率：100％を超え類似団体や全国平均よりも高いことから健全な経営といえるが、老朽化施設の更新を推進していく必要があり、給水に係る費用が増大していくことから今後も健全な経営に留意する必要がある。
■給水原価：類似団体や全国平均よりも低いが、これは、市内各所の良好な水源（湧水）、自然流下による配水等、地理的条件に因るところが大きい。今後も、施設の適正な管理、経費の適正化を進めていく必要がある。
■施設利用率：観光水量が影響して類似団体や全国平均よりも低い傾向にあり、平成26年以降は下降傾向にあるため、今後は観光人口も見越した将来水量を再推計した上で施設規模の適正化に向けた取組が必要である。
■有収率：類似団体よりは高いものの全国平均よりは低い。今後も漏水調査や老朽管更新を進めるなど漏水量の削減に向けた取組が必要である。
■総括：現在のところ、経営状況は概ね健全な状況である。しかし、経常収支比率の著しい低下からも窺えるように、早急に適正な料金の検討を始めなければならず、漏水量削減に向けた老朽管の更新や漏水調査等を実施し事業の健全化を図る必要がある。</t>
    <rPh sb="34" eb="36">
      <t>ドウトウ</t>
    </rPh>
    <rPh sb="40" eb="42">
      <t>ゼンネン</t>
    </rPh>
    <rPh sb="43" eb="45">
      <t>ゼンゼン</t>
    </rPh>
    <rPh sb="45" eb="46">
      <t>ネン</t>
    </rPh>
    <rPh sb="47" eb="49">
      <t>ネンネン</t>
    </rPh>
    <rPh sb="49" eb="51">
      <t>テイカ</t>
    </rPh>
    <rPh sb="58" eb="59">
      <t>オモ</t>
    </rPh>
    <rPh sb="60" eb="62">
      <t>ヨウイン</t>
    </rPh>
    <rPh sb="64" eb="66">
      <t>キュウスイ</t>
    </rPh>
    <rPh sb="66" eb="67">
      <t>リョウ</t>
    </rPh>
    <rPh sb="68" eb="70">
      <t>テイカ</t>
    </rPh>
    <rPh sb="71" eb="72">
      <t>トモナ</t>
    </rPh>
    <rPh sb="73" eb="75">
      <t>リョウキン</t>
    </rPh>
    <rPh sb="75" eb="77">
      <t>シュウニュウ</t>
    </rPh>
    <rPh sb="78" eb="80">
      <t>テイカ</t>
    </rPh>
    <rPh sb="85" eb="87">
      <t>コンゴ</t>
    </rPh>
    <rPh sb="88" eb="90">
      <t>リョウキン</t>
    </rPh>
    <rPh sb="90" eb="92">
      <t>カイテイ</t>
    </rPh>
    <rPh sb="96" eb="98">
      <t>ケントウ</t>
    </rPh>
    <rPh sb="184" eb="186">
      <t>ゲンザイ</t>
    </rPh>
    <rPh sb="212" eb="213">
      <t>タダ</t>
    </rPh>
    <rPh sb="215" eb="217">
      <t>ゲンキン</t>
    </rPh>
    <rPh sb="217" eb="219">
      <t>ヨキン</t>
    </rPh>
    <rPh sb="221" eb="223">
      <t>ゲンショウ</t>
    </rPh>
    <rPh sb="223" eb="225">
      <t>ケイコウ</t>
    </rPh>
    <rPh sb="228" eb="229">
      <t>アラ</t>
    </rPh>
    <rPh sb="231" eb="233">
      <t>キサイ</t>
    </rPh>
    <rPh sb="241" eb="243">
      <t>ケントウ</t>
    </rPh>
    <rPh sb="690" eb="692">
      <t>ゲンザイ</t>
    </rPh>
    <rPh sb="717" eb="719">
      <t>ケイジョウ</t>
    </rPh>
    <rPh sb="719" eb="721">
      <t>シュウシ</t>
    </rPh>
    <rPh sb="721" eb="723">
      <t>ヒリツ</t>
    </rPh>
    <rPh sb="724" eb="725">
      <t>イチジル</t>
    </rPh>
    <rPh sb="727" eb="729">
      <t>テイカ</t>
    </rPh>
    <rPh sb="732" eb="733">
      <t>ウカガ</t>
    </rPh>
    <rPh sb="739" eb="741">
      <t>サッキュウ</t>
    </rPh>
    <rPh sb="742" eb="744">
      <t>テキセイ</t>
    </rPh>
    <rPh sb="745" eb="747">
      <t>リョウキン</t>
    </rPh>
    <rPh sb="748" eb="750">
      <t>ケントウ</t>
    </rPh>
    <rPh sb="751" eb="752">
      <t>ハジ</t>
    </rPh>
    <phoneticPr fontId="4"/>
  </si>
  <si>
    <t>現在の経営状況は概ね良好な状況であるものの、管路の老朽度が高い状況であり、年々料金収入は低下している状況である。そのため、今後は中長期的視点に立ち、人口推移等を考慮した施設規模の適正化を踏まえたうえで、この後３年間で各種基礎計画を策定し、計画的に老朽管路の更新を進めると共に、適正な料金改定を行い健全な事業経営を継続していく必要がある。</t>
    <rPh sb="0" eb="2">
      <t>ゲンザイ</t>
    </rPh>
    <rPh sb="37" eb="39">
      <t>ネンネン</t>
    </rPh>
    <rPh sb="39" eb="41">
      <t>リョウキン</t>
    </rPh>
    <rPh sb="41" eb="43">
      <t>シュウニュウ</t>
    </rPh>
    <rPh sb="44" eb="46">
      <t>テイカ</t>
    </rPh>
    <rPh sb="50" eb="52">
      <t>ジョウキョウ</t>
    </rPh>
    <rPh sb="93" eb="94">
      <t>フ</t>
    </rPh>
    <rPh sb="105" eb="107">
      <t>ネンカン</t>
    </rPh>
    <rPh sb="108" eb="110">
      <t>カクシュ</t>
    </rPh>
    <rPh sb="110" eb="112">
      <t>キソ</t>
    </rPh>
    <rPh sb="112" eb="114">
      <t>ケイカク</t>
    </rPh>
    <rPh sb="115" eb="117">
      <t>サクテイ</t>
    </rPh>
    <rPh sb="135" eb="136">
      <t>トモ</t>
    </rPh>
    <rPh sb="138" eb="140">
      <t>テキセイ</t>
    </rPh>
    <rPh sb="141" eb="143">
      <t>リョウキン</t>
    </rPh>
    <rPh sb="143" eb="145">
      <t>カイテイ</t>
    </rPh>
    <rPh sb="146" eb="147">
      <t>オコナ</t>
    </rPh>
    <phoneticPr fontId="4"/>
  </si>
  <si>
    <t>経営戦略、水道ビジョン等の基礎計画の策定と共に老朽化の実態把握を平成31年度から平成33年度に掛けて行う計画である。
今後は、管路の老朽度や将来需要を的確に把握した上で計画的に更新し、老朽化による事故の予防措置を講じていく必要がある。</t>
    <rPh sb="0" eb="2">
      <t>ケイエイ</t>
    </rPh>
    <rPh sb="2" eb="4">
      <t>センリャク</t>
    </rPh>
    <rPh sb="5" eb="7">
      <t>スイドウ</t>
    </rPh>
    <rPh sb="11" eb="12">
      <t>トウ</t>
    </rPh>
    <rPh sb="13" eb="15">
      <t>キソ</t>
    </rPh>
    <rPh sb="15" eb="17">
      <t>ケイカク</t>
    </rPh>
    <rPh sb="18" eb="20">
      <t>サクテイ</t>
    </rPh>
    <rPh sb="21" eb="22">
      <t>トモ</t>
    </rPh>
    <rPh sb="23" eb="26">
      <t>ロウキュウカ</t>
    </rPh>
    <rPh sb="27" eb="29">
      <t>ジッタイ</t>
    </rPh>
    <rPh sb="29" eb="31">
      <t>ハアク</t>
    </rPh>
    <rPh sb="32" eb="34">
      <t>ヘイセイ</t>
    </rPh>
    <rPh sb="36" eb="38">
      <t>ネンド</t>
    </rPh>
    <rPh sb="40" eb="42">
      <t>ヘイセイ</t>
    </rPh>
    <rPh sb="44" eb="46">
      <t>ネンド</t>
    </rPh>
    <rPh sb="47" eb="48">
      <t>カ</t>
    </rPh>
    <rPh sb="50" eb="51">
      <t>オコナ</t>
    </rPh>
    <rPh sb="52" eb="54">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</si>
</sst>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0.17</c:v>
                </c:pt>
                <c:pt idx="1">
                  <c:v>0.52</c:v>
                </c:pt>
                <c:pt idx="2">
                  <c:v>0.6</c:v>
                </c:pt>
                <c:pt idx="3">
                  <c:v>0.45</c:v>
                </c:pt>
                <c:pt idx="4">
                  <c:v>0.04</c:v>
                </c:pt>
              </c:numCache>
            </c:numRef>
          </c:val>
          <c:extLst>
            <c:ext xmlns:c16="http://schemas.microsoft.com/office/drawing/2014/chart" uri="{C3380CC4-5D6E-409C-BE32-E72D297353CC}">
              <c16:uniqueId val="{00000000-6AED-498F-891A-34403C190E4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6AED-498F-891A-34403C190E4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50.88</c:v>
                </c:pt>
                <c:pt idx="1">
                  <c:v>54.82</c:v>
                </c:pt>
                <c:pt idx="2">
                  <c:v>53.64</c:v>
                </c:pt>
                <c:pt idx="3">
                  <c:v>52.51</c:v>
                </c:pt>
                <c:pt idx="4">
                  <c:v>51.7</c:v>
                </c:pt>
              </c:numCache>
            </c:numRef>
          </c:val>
          <c:extLst>
            <c:ext xmlns:c16="http://schemas.microsoft.com/office/drawing/2014/chart" uri="{C3380CC4-5D6E-409C-BE32-E72D297353CC}">
              <c16:uniqueId val="{00000000-30CC-47ED-8450-1908D65AE44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30CC-47ED-8450-1908D65AE44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85.98</c:v>
                </c:pt>
                <c:pt idx="1">
                  <c:v>86.21</c:v>
                </c:pt>
                <c:pt idx="2">
                  <c:v>86.13</c:v>
                </c:pt>
                <c:pt idx="3">
                  <c:v>86.21</c:v>
                </c:pt>
                <c:pt idx="4">
                  <c:v>86.21</c:v>
                </c:pt>
              </c:numCache>
            </c:numRef>
          </c:val>
          <c:extLst>
            <c:ext xmlns:c16="http://schemas.microsoft.com/office/drawing/2014/chart" uri="{C3380CC4-5D6E-409C-BE32-E72D297353CC}">
              <c16:uniqueId val="{00000000-E4D3-4A64-A2AE-22B1B192DAA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E4D3-4A64-A2AE-22B1B192DAA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125.68</c:v>
                </c:pt>
                <c:pt idx="1">
                  <c:v>115.63</c:v>
                </c:pt>
                <c:pt idx="2">
                  <c:v>126.12</c:v>
                </c:pt>
                <c:pt idx="3">
                  <c:v>116.45</c:v>
                </c:pt>
                <c:pt idx="4">
                  <c:v>111.26</c:v>
                </c:pt>
              </c:numCache>
            </c:numRef>
          </c:val>
          <c:extLst>
            <c:ext xmlns:c16="http://schemas.microsoft.com/office/drawing/2014/chart" uri="{C3380CC4-5D6E-409C-BE32-E72D297353CC}">
              <c16:uniqueId val="{00000000-AA51-4B65-8369-B061C9A3BFB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AA51-4B65-8369-B061C9A3BFB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40.32</c:v>
                </c:pt>
                <c:pt idx="1">
                  <c:v>41.96</c:v>
                </c:pt>
                <c:pt idx="2">
                  <c:v>43.96</c:v>
                </c:pt>
                <c:pt idx="3">
                  <c:v>44.11</c:v>
                </c:pt>
                <c:pt idx="4">
                  <c:v>45.32</c:v>
                </c:pt>
              </c:numCache>
            </c:numRef>
          </c:val>
          <c:extLst>
            <c:ext xmlns:c16="http://schemas.microsoft.com/office/drawing/2014/chart" uri="{C3380CC4-5D6E-409C-BE32-E72D297353CC}">
              <c16:uniqueId val="{00000000-AA7B-4964-8F6B-4A33B7EB082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AA7B-4964-8F6B-4A33B7EB082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13.94</c:v>
                </c:pt>
                <c:pt idx="1">
                  <c:v>13.54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685-4E9F-BFB9-4B2F9BC976A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2685-4E9F-BFB9-4B2F9BC976A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C4-46C5-8D06-364DE28AC04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16C4-46C5-8D06-364DE28AC04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1753.52</c:v>
                </c:pt>
                <c:pt idx="1">
                  <c:v>897.61</c:v>
                </c:pt>
                <c:pt idx="2">
                  <c:v>1117.54</c:v>
                </c:pt>
                <c:pt idx="3">
                  <c:v>943.37</c:v>
                </c:pt>
                <c:pt idx="4">
                  <c:v>1041.07</c:v>
                </c:pt>
              </c:numCache>
            </c:numRef>
          </c:val>
          <c:extLst>
            <c:ext xmlns:c16="http://schemas.microsoft.com/office/drawing/2014/chart" uri="{C3380CC4-5D6E-409C-BE32-E72D297353CC}">
              <c16:uniqueId val="{00000000-616C-4159-A81F-873DBFE50B3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616C-4159-A81F-873DBFE50B3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172.41</c:v>
                </c:pt>
                <c:pt idx="1">
                  <c:v>167.52</c:v>
                </c:pt>
                <c:pt idx="2">
                  <c:v>164.75</c:v>
                </c:pt>
                <c:pt idx="3">
                  <c:v>161.61000000000001</c:v>
                </c:pt>
                <c:pt idx="4">
                  <c:v>156.63999999999999</c:v>
                </c:pt>
              </c:numCache>
            </c:numRef>
          </c:val>
          <c:extLst>
            <c:ext xmlns:c16="http://schemas.microsoft.com/office/drawing/2014/chart" uri="{C3380CC4-5D6E-409C-BE32-E72D297353CC}">
              <c16:uniqueId val="{00000000-B66D-484E-8670-04B1E376F58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B66D-484E-8670-04B1E376F58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115.09</c:v>
                </c:pt>
                <c:pt idx="1">
                  <c:v>108.48</c:v>
                </c:pt>
                <c:pt idx="2">
                  <c:v>119.74</c:v>
                </c:pt>
                <c:pt idx="3">
                  <c:v>109.3</c:v>
                </c:pt>
                <c:pt idx="4">
                  <c:v>104.4</c:v>
                </c:pt>
              </c:numCache>
            </c:numRef>
          </c:val>
          <c:extLst>
            <c:ext xmlns:c16="http://schemas.microsoft.com/office/drawing/2014/chart" uri="{C3380CC4-5D6E-409C-BE32-E72D297353CC}">
              <c16:uniqueId val="{00000000-B3B0-409D-9EAF-A666CDFFC46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B3B0-409D-9EAF-A666CDFFC46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70.64</c:v>
                </c:pt>
                <c:pt idx="1">
                  <c:v>75.47</c:v>
                </c:pt>
                <c:pt idx="2">
                  <c:v>68.41</c:v>
                </c:pt>
                <c:pt idx="3">
                  <c:v>74.959999999999994</c:v>
                </c:pt>
                <c:pt idx="4">
                  <c:v>78.62</c:v>
                </c:pt>
              </c:numCache>
            </c:numRef>
          </c:val>
          <c:extLst>
            <c:ext xmlns:c16="http://schemas.microsoft.com/office/drawing/2014/chart" uri="{C3380CC4-5D6E-409C-BE32-E72D297353CC}">
              <c16:uniqueId val="{00000000-898A-4745-9598-FD044AA6887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898A-4745-9598-FD044AA6887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静岡県　伊豆の国市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A5</v>
      </c>
      <c r="X8" s="85"/>
      <c r="Y8" s="85"/>
      <c r="Z8" s="85"/>
      <c r="AA8" s="85"/>
      <c r="AB8" s="85"/>
      <c r="AC8" s="85"/>
      <c r="AD8" s="85" t="str">
        <f>データ!$M$6</f>
        <v>非設置</v>
      </c>
      <c r="AE8" s="85"/>
      <c r="AF8" s="85"/>
      <c r="AG8" s="85"/>
      <c r="AH8" s="85"/>
      <c r="AI8" s="85"/>
      <c r="AJ8" s="85"/>
      <c r="AK8" s="4"/>
      <c r="AL8" s="73">
        <f>データ!$R$6</f>
        <v>49200</v>
      </c>
      <c r="AM8" s="73"/>
      <c r="AN8" s="73"/>
      <c r="AO8" s="73"/>
      <c r="AP8" s="73"/>
      <c r="AQ8" s="73"/>
      <c r="AR8" s="73"/>
      <c r="AS8" s="73"/>
      <c r="AT8" s="69">
        <f>データ!$S$6</f>
        <v>94.62</v>
      </c>
      <c r="AU8" s="70"/>
      <c r="AV8" s="70"/>
      <c r="AW8" s="70"/>
      <c r="AX8" s="70"/>
      <c r="AY8" s="70"/>
      <c r="AZ8" s="70"/>
      <c r="BA8" s="70"/>
      <c r="BB8" s="72">
        <f>データ!$T$6</f>
        <v>519.97</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87.99</v>
      </c>
      <c r="J10" s="70"/>
      <c r="K10" s="70"/>
      <c r="L10" s="70"/>
      <c r="M10" s="70"/>
      <c r="N10" s="70"/>
      <c r="O10" s="71"/>
      <c r="P10" s="72">
        <f>データ!$P$6</f>
        <v>87.51</v>
      </c>
      <c r="Q10" s="72"/>
      <c r="R10" s="72"/>
      <c r="S10" s="72"/>
      <c r="T10" s="72"/>
      <c r="U10" s="72"/>
      <c r="V10" s="72"/>
      <c r="W10" s="73">
        <f>データ!$Q$6</f>
        <v>1554</v>
      </c>
      <c r="X10" s="73"/>
      <c r="Y10" s="73"/>
      <c r="Z10" s="73"/>
      <c r="AA10" s="73"/>
      <c r="AB10" s="73"/>
      <c r="AC10" s="73"/>
      <c r="AD10" s="2"/>
      <c r="AE10" s="2"/>
      <c r="AF10" s="2"/>
      <c r="AG10" s="2"/>
      <c r="AH10" s="4"/>
      <c r="AI10" s="4"/>
      <c r="AJ10" s="4"/>
      <c r="AK10" s="4"/>
      <c r="AL10" s="73">
        <f>データ!$U$6</f>
        <v>42953</v>
      </c>
      <c r="AM10" s="73"/>
      <c r="AN10" s="73"/>
      <c r="AO10" s="73"/>
      <c r="AP10" s="73"/>
      <c r="AQ10" s="73"/>
      <c r="AR10" s="73"/>
      <c r="AS10" s="73"/>
      <c r="AT10" s="69">
        <f>データ!$V$6</f>
        <v>90.15</v>
      </c>
      <c r="AU10" s="70"/>
      <c r="AV10" s="70"/>
      <c r="AW10" s="70"/>
      <c r="AX10" s="70"/>
      <c r="AY10" s="70"/>
      <c r="AZ10" s="70"/>
      <c r="BA10" s="70"/>
      <c r="BB10" s="72">
        <f>データ!$W$6</f>
        <v>476.46</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bEtQEHtKD7K2x0bZ+eC8ALSQmILMrALiRUov/iZJaPM2tOKXm9rKT+4Rd4du7ANF4+vODa3WBxCu6JOxsiOGJA==" saltValue="x3ZTQaARLHYoVXJQOA0Vq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222259</v>
      </c>
      <c r="D6" s="33">
        <f t="shared" si="3"/>
        <v>46</v>
      </c>
      <c r="E6" s="33">
        <f t="shared" si="3"/>
        <v>1</v>
      </c>
      <c r="F6" s="33">
        <f t="shared" si="3"/>
        <v>0</v>
      </c>
      <c r="G6" s="33">
        <f t="shared" si="3"/>
        <v>1</v>
      </c>
      <c r="H6" s="33" t="str">
        <f t="shared" si="3"/>
        <v>静岡県　伊豆の国市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87.99</v>
      </c>
      <c r="P6" s="34">
        <f t="shared" si="3"/>
        <v>87.51</v>
      </c>
      <c r="Q6" s="34">
        <f t="shared" si="3"/>
        <v>1554</v>
      </c>
      <c r="R6" s="34">
        <f t="shared" si="3"/>
        <v>49200</v>
      </c>
      <c r="S6" s="34">
        <f t="shared" si="3"/>
        <v>94.62</v>
      </c>
      <c r="T6" s="34">
        <f t="shared" si="3"/>
        <v>519.97</v>
      </c>
      <c r="U6" s="34">
        <f t="shared" si="3"/>
        <v>42953</v>
      </c>
      <c r="V6" s="34">
        <f t="shared" si="3"/>
        <v>90.15</v>
      </c>
      <c r="W6" s="34">
        <f t="shared" si="3"/>
        <v>476.46</v>
      </c>
      <c r="X6" s="35">
        <f>IF(X7="",NA(),X7)</f>
        <v>125.68</v>
      </c>
      <c r="Y6" s="35">
        <f t="shared" ref="Y6:AG6" si="4">IF(Y7="",NA(),Y7)</f>
        <v>115.63</v>
      </c>
      <c r="Z6" s="35">
        <f t="shared" si="4"/>
        <v>126.12</v>
      </c>
      <c r="AA6" s="35">
        <f t="shared" si="4"/>
        <v>116.45</v>
      </c>
      <c r="AB6" s="35">
        <f t="shared" si="4"/>
        <v>111.26</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1753.52</v>
      </c>
      <c r="AU6" s="35">
        <f t="shared" ref="AU6:BC6" si="6">IF(AU7="",NA(),AU7)</f>
        <v>897.61</v>
      </c>
      <c r="AV6" s="35">
        <f t="shared" si="6"/>
        <v>1117.54</v>
      </c>
      <c r="AW6" s="35">
        <f t="shared" si="6"/>
        <v>943.37</v>
      </c>
      <c r="AX6" s="35">
        <f t="shared" si="6"/>
        <v>1041.07</v>
      </c>
      <c r="AY6" s="35">
        <f t="shared" si="6"/>
        <v>909.68</v>
      </c>
      <c r="AZ6" s="35">
        <f t="shared" si="6"/>
        <v>382.09</v>
      </c>
      <c r="BA6" s="35">
        <f t="shared" si="6"/>
        <v>371.31</v>
      </c>
      <c r="BB6" s="35">
        <f t="shared" si="6"/>
        <v>377.63</v>
      </c>
      <c r="BC6" s="35">
        <f t="shared" si="6"/>
        <v>357.34</v>
      </c>
      <c r="BD6" s="34" t="str">
        <f>IF(BD7="","",IF(BD7="-","【-】","【"&amp;SUBSTITUTE(TEXT(BD7,"#,##0.00"),"-","△")&amp;"】"))</f>
        <v>【264.34】</v>
      </c>
      <c r="BE6" s="35">
        <f>IF(BE7="",NA(),BE7)</f>
        <v>172.41</v>
      </c>
      <c r="BF6" s="35">
        <f t="shared" ref="BF6:BN6" si="7">IF(BF7="",NA(),BF7)</f>
        <v>167.52</v>
      </c>
      <c r="BG6" s="35">
        <f t="shared" si="7"/>
        <v>164.75</v>
      </c>
      <c r="BH6" s="35">
        <f t="shared" si="7"/>
        <v>161.61000000000001</v>
      </c>
      <c r="BI6" s="35">
        <f t="shared" si="7"/>
        <v>156.63999999999999</v>
      </c>
      <c r="BJ6" s="35">
        <f t="shared" si="7"/>
        <v>382.65</v>
      </c>
      <c r="BK6" s="35">
        <f t="shared" si="7"/>
        <v>385.06</v>
      </c>
      <c r="BL6" s="35">
        <f t="shared" si="7"/>
        <v>373.09</v>
      </c>
      <c r="BM6" s="35">
        <f t="shared" si="7"/>
        <v>364.71</v>
      </c>
      <c r="BN6" s="35">
        <f t="shared" si="7"/>
        <v>373.69</v>
      </c>
      <c r="BO6" s="34" t="str">
        <f>IF(BO7="","",IF(BO7="-","【-】","【"&amp;SUBSTITUTE(TEXT(BO7,"#,##0.00"),"-","△")&amp;"】"))</f>
        <v>【274.27】</v>
      </c>
      <c r="BP6" s="35">
        <f>IF(BP7="",NA(),BP7)</f>
        <v>115.09</v>
      </c>
      <c r="BQ6" s="35">
        <f t="shared" ref="BQ6:BY6" si="8">IF(BQ7="",NA(),BQ7)</f>
        <v>108.48</v>
      </c>
      <c r="BR6" s="35">
        <f t="shared" si="8"/>
        <v>119.74</v>
      </c>
      <c r="BS6" s="35">
        <f t="shared" si="8"/>
        <v>109.3</v>
      </c>
      <c r="BT6" s="35">
        <f t="shared" si="8"/>
        <v>104.4</v>
      </c>
      <c r="BU6" s="35">
        <f t="shared" si="8"/>
        <v>96.1</v>
      </c>
      <c r="BV6" s="35">
        <f t="shared" si="8"/>
        <v>99.07</v>
      </c>
      <c r="BW6" s="35">
        <f t="shared" si="8"/>
        <v>99.99</v>
      </c>
      <c r="BX6" s="35">
        <f t="shared" si="8"/>
        <v>100.65</v>
      </c>
      <c r="BY6" s="35">
        <f t="shared" si="8"/>
        <v>99.87</v>
      </c>
      <c r="BZ6" s="34" t="str">
        <f>IF(BZ7="","",IF(BZ7="-","【-】","【"&amp;SUBSTITUTE(TEXT(BZ7,"#,##0.00"),"-","△")&amp;"】"))</f>
        <v>【104.36】</v>
      </c>
      <c r="CA6" s="35">
        <f>IF(CA7="",NA(),CA7)</f>
        <v>70.64</v>
      </c>
      <c r="CB6" s="35">
        <f t="shared" ref="CB6:CJ6" si="9">IF(CB7="",NA(),CB7)</f>
        <v>75.47</v>
      </c>
      <c r="CC6" s="35">
        <f t="shared" si="9"/>
        <v>68.41</v>
      </c>
      <c r="CD6" s="35">
        <f t="shared" si="9"/>
        <v>74.959999999999994</v>
      </c>
      <c r="CE6" s="35">
        <f t="shared" si="9"/>
        <v>78.62</v>
      </c>
      <c r="CF6" s="35">
        <f t="shared" si="9"/>
        <v>178.39</v>
      </c>
      <c r="CG6" s="35">
        <f t="shared" si="9"/>
        <v>173.03</v>
      </c>
      <c r="CH6" s="35">
        <f t="shared" si="9"/>
        <v>171.15</v>
      </c>
      <c r="CI6" s="35">
        <f t="shared" si="9"/>
        <v>170.19</v>
      </c>
      <c r="CJ6" s="35">
        <f t="shared" si="9"/>
        <v>171.81</v>
      </c>
      <c r="CK6" s="34" t="str">
        <f>IF(CK7="","",IF(CK7="-","【-】","【"&amp;SUBSTITUTE(TEXT(CK7,"#,##0.00"),"-","△")&amp;"】"))</f>
        <v>【165.71】</v>
      </c>
      <c r="CL6" s="35">
        <f>IF(CL7="",NA(),CL7)</f>
        <v>50.88</v>
      </c>
      <c r="CM6" s="35">
        <f t="shared" ref="CM6:CU6" si="10">IF(CM7="",NA(),CM7)</f>
        <v>54.82</v>
      </c>
      <c r="CN6" s="35">
        <f t="shared" si="10"/>
        <v>53.64</v>
      </c>
      <c r="CO6" s="35">
        <f t="shared" si="10"/>
        <v>52.51</v>
      </c>
      <c r="CP6" s="35">
        <f t="shared" si="10"/>
        <v>51.7</v>
      </c>
      <c r="CQ6" s="35">
        <f t="shared" si="10"/>
        <v>59.23</v>
      </c>
      <c r="CR6" s="35">
        <f t="shared" si="10"/>
        <v>58.58</v>
      </c>
      <c r="CS6" s="35">
        <f t="shared" si="10"/>
        <v>58.53</v>
      </c>
      <c r="CT6" s="35">
        <f t="shared" si="10"/>
        <v>59.01</v>
      </c>
      <c r="CU6" s="35">
        <f t="shared" si="10"/>
        <v>60.03</v>
      </c>
      <c r="CV6" s="34" t="str">
        <f>IF(CV7="","",IF(CV7="-","【-】","【"&amp;SUBSTITUTE(TEXT(CV7,"#,##0.00"),"-","△")&amp;"】"))</f>
        <v>【60.41】</v>
      </c>
      <c r="CW6" s="35">
        <f>IF(CW7="",NA(),CW7)</f>
        <v>85.98</v>
      </c>
      <c r="CX6" s="35">
        <f t="shared" ref="CX6:DF6" si="11">IF(CX7="",NA(),CX7)</f>
        <v>86.21</v>
      </c>
      <c r="CY6" s="35">
        <f t="shared" si="11"/>
        <v>86.13</v>
      </c>
      <c r="CZ6" s="35">
        <f t="shared" si="11"/>
        <v>86.21</v>
      </c>
      <c r="DA6" s="35">
        <f t="shared" si="11"/>
        <v>86.21</v>
      </c>
      <c r="DB6" s="35">
        <f t="shared" si="11"/>
        <v>85.53</v>
      </c>
      <c r="DC6" s="35">
        <f t="shared" si="11"/>
        <v>85.23</v>
      </c>
      <c r="DD6" s="35">
        <f t="shared" si="11"/>
        <v>85.26</v>
      </c>
      <c r="DE6" s="35">
        <f t="shared" si="11"/>
        <v>85.37</v>
      </c>
      <c r="DF6" s="35">
        <f t="shared" si="11"/>
        <v>84.81</v>
      </c>
      <c r="DG6" s="34" t="str">
        <f>IF(DG7="","",IF(DG7="-","【-】","【"&amp;SUBSTITUTE(TEXT(DG7,"#,##0.00"),"-","△")&amp;"】"))</f>
        <v>【89.93】</v>
      </c>
      <c r="DH6" s="35">
        <f>IF(DH7="",NA(),DH7)</f>
        <v>40.32</v>
      </c>
      <c r="DI6" s="35">
        <f t="shared" ref="DI6:DQ6" si="12">IF(DI7="",NA(),DI7)</f>
        <v>41.96</v>
      </c>
      <c r="DJ6" s="35">
        <f t="shared" si="12"/>
        <v>43.96</v>
      </c>
      <c r="DK6" s="35">
        <f t="shared" si="12"/>
        <v>44.11</v>
      </c>
      <c r="DL6" s="35">
        <f t="shared" si="12"/>
        <v>45.32</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13.94</v>
      </c>
      <c r="DT6" s="35">
        <f t="shared" ref="DT6:EB6" si="13">IF(DT7="",NA(),DT7)</f>
        <v>13.54</v>
      </c>
      <c r="DU6" s="34">
        <f t="shared" si="13"/>
        <v>0</v>
      </c>
      <c r="DV6" s="34">
        <f t="shared" si="13"/>
        <v>0</v>
      </c>
      <c r="DW6" s="34">
        <f t="shared" si="13"/>
        <v>0</v>
      </c>
      <c r="DX6" s="35">
        <f t="shared" si="13"/>
        <v>8.39</v>
      </c>
      <c r="DY6" s="35">
        <f t="shared" si="13"/>
        <v>10.09</v>
      </c>
      <c r="DZ6" s="35">
        <f t="shared" si="13"/>
        <v>10.54</v>
      </c>
      <c r="EA6" s="35">
        <f t="shared" si="13"/>
        <v>12.03</v>
      </c>
      <c r="EB6" s="35">
        <f t="shared" si="13"/>
        <v>12.19</v>
      </c>
      <c r="EC6" s="34" t="str">
        <f>IF(EC7="","",IF(EC7="-","【-】","【"&amp;SUBSTITUTE(TEXT(EC7,"#,##0.00"),"-","△")&amp;"】"))</f>
        <v>【15.89】</v>
      </c>
      <c r="ED6" s="35">
        <f>IF(ED7="",NA(),ED7)</f>
        <v>0.17</v>
      </c>
      <c r="EE6" s="35">
        <f t="shared" ref="EE6:EM6" si="14">IF(EE7="",NA(),EE7)</f>
        <v>0.52</v>
      </c>
      <c r="EF6" s="35">
        <f t="shared" si="14"/>
        <v>0.6</v>
      </c>
      <c r="EG6" s="35">
        <f t="shared" si="14"/>
        <v>0.45</v>
      </c>
      <c r="EH6" s="35">
        <f t="shared" si="14"/>
        <v>0.04</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222259</v>
      </c>
      <c r="D7" s="37">
        <v>46</v>
      </c>
      <c r="E7" s="37">
        <v>1</v>
      </c>
      <c r="F7" s="37">
        <v>0</v>
      </c>
      <c r="G7" s="37">
        <v>1</v>
      </c>
      <c r="H7" s="37" t="s">
        <v>105</v>
      </c>
      <c r="I7" s="37" t="s">
        <v>106</v>
      </c>
      <c r="J7" s="37" t="s">
        <v>107</v>
      </c>
      <c r="K7" s="37" t="s">
        <v>108</v>
      </c>
      <c r="L7" s="37" t="s">
        <v>109</v>
      </c>
      <c r="M7" s="37" t="s">
        <v>110</v>
      </c>
      <c r="N7" s="38" t="s">
        <v>111</v>
      </c>
      <c r="O7" s="38">
        <v>87.99</v>
      </c>
      <c r="P7" s="38">
        <v>87.51</v>
      </c>
      <c r="Q7" s="38">
        <v>1554</v>
      </c>
      <c r="R7" s="38">
        <v>49200</v>
      </c>
      <c r="S7" s="38">
        <v>94.62</v>
      </c>
      <c r="T7" s="38">
        <v>519.97</v>
      </c>
      <c r="U7" s="38">
        <v>42953</v>
      </c>
      <c r="V7" s="38">
        <v>90.15</v>
      </c>
      <c r="W7" s="38">
        <v>476.46</v>
      </c>
      <c r="X7" s="38">
        <v>125.68</v>
      </c>
      <c r="Y7" s="38">
        <v>115.63</v>
      </c>
      <c r="Z7" s="38">
        <v>126.12</v>
      </c>
      <c r="AA7" s="38">
        <v>116.45</v>
      </c>
      <c r="AB7" s="38">
        <v>111.26</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1753.52</v>
      </c>
      <c r="AU7" s="38">
        <v>897.61</v>
      </c>
      <c r="AV7" s="38">
        <v>1117.54</v>
      </c>
      <c r="AW7" s="38">
        <v>943.37</v>
      </c>
      <c r="AX7" s="38">
        <v>1041.07</v>
      </c>
      <c r="AY7" s="38">
        <v>909.68</v>
      </c>
      <c r="AZ7" s="38">
        <v>382.09</v>
      </c>
      <c r="BA7" s="38">
        <v>371.31</v>
      </c>
      <c r="BB7" s="38">
        <v>377.63</v>
      </c>
      <c r="BC7" s="38">
        <v>357.34</v>
      </c>
      <c r="BD7" s="38">
        <v>264.33999999999997</v>
      </c>
      <c r="BE7" s="38">
        <v>172.41</v>
      </c>
      <c r="BF7" s="38">
        <v>167.52</v>
      </c>
      <c r="BG7" s="38">
        <v>164.75</v>
      </c>
      <c r="BH7" s="38">
        <v>161.61000000000001</v>
      </c>
      <c r="BI7" s="38">
        <v>156.63999999999999</v>
      </c>
      <c r="BJ7" s="38">
        <v>382.65</v>
      </c>
      <c r="BK7" s="38">
        <v>385.06</v>
      </c>
      <c r="BL7" s="38">
        <v>373.09</v>
      </c>
      <c r="BM7" s="38">
        <v>364.71</v>
      </c>
      <c r="BN7" s="38">
        <v>373.69</v>
      </c>
      <c r="BO7" s="38">
        <v>274.27</v>
      </c>
      <c r="BP7" s="38">
        <v>115.09</v>
      </c>
      <c r="BQ7" s="38">
        <v>108.48</v>
      </c>
      <c r="BR7" s="38">
        <v>119.74</v>
      </c>
      <c r="BS7" s="38">
        <v>109.3</v>
      </c>
      <c r="BT7" s="38">
        <v>104.4</v>
      </c>
      <c r="BU7" s="38">
        <v>96.1</v>
      </c>
      <c r="BV7" s="38">
        <v>99.07</v>
      </c>
      <c r="BW7" s="38">
        <v>99.99</v>
      </c>
      <c r="BX7" s="38">
        <v>100.65</v>
      </c>
      <c r="BY7" s="38">
        <v>99.87</v>
      </c>
      <c r="BZ7" s="38">
        <v>104.36</v>
      </c>
      <c r="CA7" s="38">
        <v>70.64</v>
      </c>
      <c r="CB7" s="38">
        <v>75.47</v>
      </c>
      <c r="CC7" s="38">
        <v>68.41</v>
      </c>
      <c r="CD7" s="38">
        <v>74.959999999999994</v>
      </c>
      <c r="CE7" s="38">
        <v>78.62</v>
      </c>
      <c r="CF7" s="38">
        <v>178.39</v>
      </c>
      <c r="CG7" s="38">
        <v>173.03</v>
      </c>
      <c r="CH7" s="38">
        <v>171.15</v>
      </c>
      <c r="CI7" s="38">
        <v>170.19</v>
      </c>
      <c r="CJ7" s="38">
        <v>171.81</v>
      </c>
      <c r="CK7" s="38">
        <v>165.71</v>
      </c>
      <c r="CL7" s="38">
        <v>50.88</v>
      </c>
      <c r="CM7" s="38">
        <v>54.82</v>
      </c>
      <c r="CN7" s="38">
        <v>53.64</v>
      </c>
      <c r="CO7" s="38">
        <v>52.51</v>
      </c>
      <c r="CP7" s="38">
        <v>51.7</v>
      </c>
      <c r="CQ7" s="38">
        <v>59.23</v>
      </c>
      <c r="CR7" s="38">
        <v>58.58</v>
      </c>
      <c r="CS7" s="38">
        <v>58.53</v>
      </c>
      <c r="CT7" s="38">
        <v>59.01</v>
      </c>
      <c r="CU7" s="38">
        <v>60.03</v>
      </c>
      <c r="CV7" s="38">
        <v>60.41</v>
      </c>
      <c r="CW7" s="38">
        <v>85.98</v>
      </c>
      <c r="CX7" s="38">
        <v>86.21</v>
      </c>
      <c r="CY7" s="38">
        <v>86.13</v>
      </c>
      <c r="CZ7" s="38">
        <v>86.21</v>
      </c>
      <c r="DA7" s="38">
        <v>86.21</v>
      </c>
      <c r="DB7" s="38">
        <v>85.53</v>
      </c>
      <c r="DC7" s="38">
        <v>85.23</v>
      </c>
      <c r="DD7" s="38">
        <v>85.26</v>
      </c>
      <c r="DE7" s="38">
        <v>85.37</v>
      </c>
      <c r="DF7" s="38">
        <v>84.81</v>
      </c>
      <c r="DG7" s="38">
        <v>89.93</v>
      </c>
      <c r="DH7" s="38">
        <v>40.32</v>
      </c>
      <c r="DI7" s="38">
        <v>41.96</v>
      </c>
      <c r="DJ7" s="38">
        <v>43.96</v>
      </c>
      <c r="DK7" s="38">
        <v>44.11</v>
      </c>
      <c r="DL7" s="38">
        <v>45.32</v>
      </c>
      <c r="DM7" s="38">
        <v>37.340000000000003</v>
      </c>
      <c r="DN7" s="38">
        <v>44.31</v>
      </c>
      <c r="DO7" s="38">
        <v>45.75</v>
      </c>
      <c r="DP7" s="38">
        <v>46.9</v>
      </c>
      <c r="DQ7" s="38">
        <v>47.28</v>
      </c>
      <c r="DR7" s="38">
        <v>48.12</v>
      </c>
      <c r="DS7" s="38">
        <v>13.94</v>
      </c>
      <c r="DT7" s="38">
        <v>13.54</v>
      </c>
      <c r="DU7" s="38">
        <v>0</v>
      </c>
      <c r="DV7" s="38">
        <v>0</v>
      </c>
      <c r="DW7" s="38">
        <v>0</v>
      </c>
      <c r="DX7" s="38">
        <v>8.39</v>
      </c>
      <c r="DY7" s="38">
        <v>10.09</v>
      </c>
      <c r="DZ7" s="38">
        <v>10.54</v>
      </c>
      <c r="EA7" s="38">
        <v>12.03</v>
      </c>
      <c r="EB7" s="38">
        <v>12.19</v>
      </c>
      <c r="EC7" s="38">
        <v>15.89</v>
      </c>
      <c r="ED7" s="38">
        <v>0.17</v>
      </c>
      <c r="EE7" s="38">
        <v>0.52</v>
      </c>
      <c r="EF7" s="38">
        <v>0.6</v>
      </c>
      <c r="EG7" s="38">
        <v>0.45</v>
      </c>
      <c r="EH7" s="38">
        <v>0.04</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2019-01-30T05:43:34Z</cp:lastPrinted>
  <dcterms:created xsi:type="dcterms:W3CDTF">2018-12-03T08:32:31Z</dcterms:created>
  <dcterms:modified xsi:type="dcterms:W3CDTF">2019-02-01T05:18:29Z</dcterms:modified>
  <cp:category/>
</cp:coreProperties>
</file>