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o402630\Desktop\公営企業に係る経営比較分析表の分析等について\01 水道事業（簡水含む）\"/>
    </mc:Choice>
  </mc:AlternateContent>
  <workbookProtection workbookAlgorithmName="SHA-512" workbookHashValue="UThlpfMTEqj+zIi/EnDPHtVJtTTpUIdF7dCz7EFQDdjgG7RWkH7EKYgBvxpf+jtFx+tbOtkErlP6wLLtn2e2aA==" workbookSaltValue="DQmuYly0iSXj4eXqxIGaV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<sst xmlns="http://schemas.openxmlformats.org/spreadsheetml/2006/main" count="237" uniqueCount="122">
  <si>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</si>
  <si>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</si>
  <si>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</si>
  <si>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</si>
  <si>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</si>
  <si>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</si>
  <si>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</si>
  <si>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</si>
  <si>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</si>
  <si>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</si>
  <si>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</si>
  <si>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</si>
  <si>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</si>
  <si>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</si>
  <si>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</si>
  <si>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</si>
  <si>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</si>
  <si>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</si>
  <si>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</si>
  <si>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</si>
  <si>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</si>
  <si>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</si>
  <si>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</si>
  <si>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</si>
  <si>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</si>
  <si>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</si>
  <si>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</si>
  <si>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</si>
  <si>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</si>
  <si>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</si>
  <si>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</si>
  <si>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</si>
  <si>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</si>
  <si>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</si>
  <si>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</si>
  <si>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</si>
  <si>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</si>
  <si>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</si>
  <si>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</si>
  <si>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</si>
  <si>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</si>
  <si>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</si>
  <si>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</si>
  <si>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</si>
  <si>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</si>
  <si>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</si>
  <si>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</si>
  <si>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</si>
  <si>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</si>
  <si>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</si>
  <si>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</si>
  <si>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</si>
  <si>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</si>
  <si>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</si>
  <si>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</si>
  <si>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</si>
  <si>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</si>
  <si>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</si>
  <si>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</si>
  <si>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</si>
  <si>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</si>
  <si>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</si>
  <si>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</si>
  <si>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</si>
  <si>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</si>
  <si>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</si>
  <si>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</si>
  <si>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</si>
  <si>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</si>
  <si>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</si>
  <si>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</si>
  <si>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</si>
  <si>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</si>
  <si>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</si>
  <si>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</si>
  <si>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</si>
  <si>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</si>
  <si>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</si>
  <si>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</si>
  <si>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</si>
  <si>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</si>
  <si>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</si>
  <si>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</si>
  <si>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</si>
  <si>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</si>
  <si>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</si>
  <si>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</si>
  <si>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</si>
  <si>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</si>
  <si>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</si>
  <si>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</si>
  <si>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</si>
  <si>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</si>
  <si>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</si>
  <si>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</si>
  <si>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</si>
  <si>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</si>
  <si>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</si>
  <si>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</si>
  <si>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</si>
  <si>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</si>
  <si>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</si>
  <si>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</si>
  <si>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</si>
  <si>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</si>
  <si>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</si>
  <si>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</si>
  <si>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</si>
  <si>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</si>
  <si>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</si>
  <si>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</si>
  <si>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</si>
  <si>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</si>
  <si>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</si>
  <si>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</si>
  <si>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</si>
  <si>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</si>
  <si>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</si>
  <si>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</si>
  <si>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管路更新率は類似団体や全国平均よりも著しく低い状況であるが、更新よりも先に新規建設投資をしなければならなかった結果である。
今後は、上水道事業に統合された中で管路の老朽度や将来需要を的確に把握した上で計画的に更新し、老朽化による事故の予防措置を講じていく必要がある。</t>
    <rPh sb="18" eb="19">
      <t>イチジル</t>
    </rPh>
    <rPh sb="30" eb="32">
      <t>コウシン</t>
    </rPh>
    <rPh sb="35" eb="36">
      <t>サキ</t>
    </rPh>
    <rPh sb="37" eb="39">
      <t>シンキ</t>
    </rPh>
    <rPh sb="39" eb="41">
      <t>ケンセツ</t>
    </rPh>
    <rPh sb="41" eb="43">
      <t>トウシ</t>
    </rPh>
    <rPh sb="55" eb="57">
      <t>ケッカ</t>
    </rPh>
    <rPh sb="66" eb="69">
      <t>ジョウスイドウ</t>
    </rPh>
    <rPh sb="69" eb="71">
      <t>ジギョウ</t>
    </rPh>
    <rPh sb="72" eb="74">
      <t>トウゴウ</t>
    </rPh>
    <rPh sb="77" eb="78">
      <t>ナカ</t>
    </rPh>
    <phoneticPr fontId="4"/>
  </si>
  <si>
    <t>現在の経営状況は、大変良くない状況であるが、法非適用事業であることと短期的な投資の増大によるものであることから、今後は法適化や上水道事業との統合を推進することで、経営基盤の強化を図り、健全な事業経営を行う必要がある。
また、管路の更新率が低い状況であることから、今後は管路の老朽度を的確に把握した上で、更新を計画的に進めていく必要がある。</t>
    <rPh sb="0" eb="2">
      <t>ゲンザイ</t>
    </rPh>
    <rPh sb="5" eb="7">
      <t>ジョウキョウ</t>
    </rPh>
    <rPh sb="9" eb="11">
      <t>タイヘン</t>
    </rPh>
    <rPh sb="11" eb="12">
      <t>ヨ</t>
    </rPh>
    <rPh sb="15" eb="17">
      <t>ジョウキョウ</t>
    </rPh>
    <rPh sb="34" eb="37">
      <t>タンキテキ</t>
    </rPh>
    <rPh sb="38" eb="39">
      <t>トウ</t>
    </rPh>
    <rPh sb="39" eb="40">
      <t>シ</t>
    </rPh>
    <rPh sb="41" eb="43">
      <t>ゾウダイ</t>
    </rPh>
    <rPh sb="154" eb="157">
      <t>ケイカクテキ</t>
    </rPh>
    <phoneticPr fontId="4"/>
  </si>
  <si>
    <t>■収益的収支比率：類似団体、全国平均とほぼ同程度で恒常的な赤字状態である。そこで、経営基盤の強化を行うため、平成32年度には、上水道事業へ統合する。
■企業債残高対給水収益比率：自治会運営（民営）水道を公営化するための施設建設費用として多額の企業債を起こしたため、平成28年度より比率が急激に上昇している。今後は更新需要を正確に把握し、解消に向けた計画的な取組が必要である。
■料金回収率：小さな経営規模にも係わらず、公営企業会計への移行等による企業債償還金の急激な上昇に対して、繰入額の増額によって賄ったため、平成27年度までは類似団体や全国平均と同程度であったが、平成28年度に約14％、平成29年度では更に約11％下降した上、100％を大きく下回っていることから、適切な料金収入を得る取組が必要である。
■給水原価：類似団体や全国平均よりも低いが、これは法非適用事業のために減価償却費を含んでいないことが要因と考えられ、今後は法適化を進めて適切な企業経営を進めていく必要がある。
■施設利用率：類似団体や全国平均よりやや低く、下降傾向にあることから、今後は将来水量の見直しを行った上で、施設規模の最適化に向けた取組が必要である。
■有収率：類似団体や全国平均より高く、95％程度と高い水準を保っているため、今後も定期的な漏水調査などにより、現状を維持していく必要がある。
■総括：経営状況は確実に悪化してきているが、これは、やむを得ない必要不可欠な建設投資、並びに制度改正に伴う短期的投資が大きく影響しているものと思われる。
今後は、水道事業との統合等による経営の改善を進めていく。</t>
    <rPh sb="49" eb="50">
      <t>オコナ</t>
    </rPh>
    <rPh sb="54" eb="56">
      <t>ヘイセイ</t>
    </rPh>
    <rPh sb="58" eb="60">
      <t>ネンド</t>
    </rPh>
    <rPh sb="89" eb="92">
      <t>ジチカイ</t>
    </rPh>
    <rPh sb="92" eb="94">
      <t>ウンエイ</t>
    </rPh>
    <rPh sb="98" eb="100">
      <t>スイドウ</t>
    </rPh>
    <rPh sb="101" eb="104">
      <t>コウエイカ</t>
    </rPh>
    <rPh sb="109" eb="111">
      <t>シセツ</t>
    </rPh>
    <rPh sb="111" eb="113">
      <t>ケンセツ</t>
    </rPh>
    <rPh sb="113" eb="115">
      <t>ヒヨウ</t>
    </rPh>
    <rPh sb="118" eb="120">
      <t>タガク</t>
    </rPh>
    <rPh sb="121" eb="123">
      <t>キギョウ</t>
    </rPh>
    <rPh sb="123" eb="124">
      <t>サイ</t>
    </rPh>
    <rPh sb="125" eb="126">
      <t>オ</t>
    </rPh>
    <rPh sb="140" eb="142">
      <t>ヒリツ</t>
    </rPh>
    <rPh sb="195" eb="196">
      <t>チイ</t>
    </rPh>
    <rPh sb="198" eb="200">
      <t>ケイエイ</t>
    </rPh>
    <rPh sb="200" eb="202">
      <t>キボ</t>
    </rPh>
    <rPh sb="204" eb="205">
      <t>カカ</t>
    </rPh>
    <rPh sb="209" eb="211">
      <t>コウエイ</t>
    </rPh>
    <rPh sb="211" eb="213">
      <t>キギョウ</t>
    </rPh>
    <rPh sb="213" eb="215">
      <t>カイケイ</t>
    </rPh>
    <rPh sb="217" eb="219">
      <t>イコウ</t>
    </rPh>
    <rPh sb="219" eb="220">
      <t>トウ</t>
    </rPh>
    <rPh sb="223" eb="225">
      <t>キギョウ</t>
    </rPh>
    <rPh sb="225" eb="226">
      <t>サイ</t>
    </rPh>
    <rPh sb="226" eb="229">
      <t>ショウカンキン</t>
    </rPh>
    <rPh sb="230" eb="232">
      <t>キュウゲキ</t>
    </rPh>
    <rPh sb="233" eb="235">
      <t>ジョウショウ</t>
    </rPh>
    <rPh sb="236" eb="237">
      <t>タイ</t>
    </rPh>
    <rPh sb="240" eb="242">
      <t>クリイレ</t>
    </rPh>
    <rPh sb="242" eb="243">
      <t>ガク</t>
    </rPh>
    <rPh sb="250" eb="251">
      <t>マカナ</t>
    </rPh>
    <rPh sb="304" eb="305">
      <t>サラ</t>
    </rPh>
    <rPh sb="598" eb="600">
      <t>カクジツ</t>
    </rPh>
    <rPh sb="601" eb="603">
      <t>アッカ</t>
    </rPh>
    <rPh sb="618" eb="619">
      <t>エ</t>
    </rPh>
    <rPh sb="621" eb="623">
      <t>ヒツヨウ</t>
    </rPh>
    <rPh sb="623" eb="626">
      <t>フカケツ</t>
    </rPh>
    <rPh sb="627" eb="629">
      <t>ケンセツ</t>
    </rPh>
    <rPh sb="629" eb="631">
      <t>トウシ</t>
    </rPh>
    <rPh sb="632" eb="633">
      <t>ナラ</t>
    </rPh>
    <rPh sb="635" eb="637">
      <t>セイド</t>
    </rPh>
    <rPh sb="637" eb="639">
      <t>カイセイ</t>
    </rPh>
    <rPh sb="640" eb="641">
      <t>トモナ</t>
    </rPh>
    <rPh sb="642" eb="645">
      <t>タンキテキ</t>
    </rPh>
    <rPh sb="645" eb="646">
      <t>トウ</t>
    </rPh>
    <rPh sb="646" eb="647">
      <t>シ</t>
    </rPh>
    <rPh sb="648" eb="649">
      <t>オオ</t>
    </rPh>
    <rPh sb="651" eb="653">
      <t>エイキョウ</t>
    </rPh>
    <rPh sb="660" eb="661">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</si>
</sst>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0.47</c:v>
                </c:pt>
                <c:pt idx="1">
                  <c:v>0.04</c:v>
                </c:pt>
                <c:pt idx="2" formatCode="#,##0.00;&quot;△&quot;#,##0.00">
                  <c:v>0</c:v>
                </c:pt>
                <c:pt idx="3">
                  <c:v>0.33</c:v>
                </c:pt>
                <c:pt idx="4">
                  <c:v>0.16</c:v>
                </c:pt>
              </c:numCache>
            </c:numRef>
          </c:val>
          <c:extLst>
            <c:ext xmlns:c16="http://schemas.microsoft.com/office/drawing/2014/chart" uri="{C3380CC4-5D6E-409C-BE32-E72D297353CC}">
              <c16:uniqueId val="{00000000-243D-4656-A4C7-C788DCA82D0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243D-4656-A4C7-C788DCA82D0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44.66</c:v>
                </c:pt>
                <c:pt idx="1">
                  <c:v>43.6</c:v>
                </c:pt>
                <c:pt idx="2">
                  <c:v>43.81</c:v>
                </c:pt>
                <c:pt idx="3">
                  <c:v>43.2</c:v>
                </c:pt>
                <c:pt idx="4">
                  <c:v>42.61</c:v>
                </c:pt>
              </c:numCache>
            </c:numRef>
          </c:val>
          <c:extLst>
            <c:ext xmlns:c16="http://schemas.microsoft.com/office/drawing/2014/chart" uri="{C3380CC4-5D6E-409C-BE32-E72D297353CC}">
              <c16:uniqueId val="{00000000-0B8E-4ABD-B3D5-EE287D442A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0B8E-4ABD-B3D5-EE287D442A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94.52</c:v>
                </c:pt>
                <c:pt idx="1">
                  <c:v>94.52</c:v>
                </c:pt>
                <c:pt idx="2">
                  <c:v>94.52</c:v>
                </c:pt>
                <c:pt idx="3">
                  <c:v>94.43</c:v>
                </c:pt>
                <c:pt idx="4">
                  <c:v>94.43</c:v>
                </c:pt>
              </c:numCache>
            </c:numRef>
          </c:val>
          <c:extLst>
            <c:ext xmlns:c16="http://schemas.microsoft.com/office/drawing/2014/chart" uri="{C3380CC4-5D6E-409C-BE32-E72D297353CC}">
              <c16:uniqueId val="{00000000-5557-418B-B9DF-8ED712D3EC1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5557-418B-B9DF-8ED712D3EC1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88.89</c:v>
                </c:pt>
                <c:pt idx="1">
                  <c:v>106.93</c:v>
                </c:pt>
                <c:pt idx="2">
                  <c:v>84.43</c:v>
                </c:pt>
                <c:pt idx="3">
                  <c:v>80.3</c:v>
                </c:pt>
                <c:pt idx="4">
                  <c:v>79.05</c:v>
                </c:pt>
              </c:numCache>
            </c:numRef>
          </c:val>
          <c:extLst>
            <c:ext xmlns:c16="http://schemas.microsoft.com/office/drawing/2014/chart" uri="{C3380CC4-5D6E-409C-BE32-E72D297353CC}">
              <c16:uniqueId val="{00000000-1008-4E38-932B-87FEDD579C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1008-4E38-932B-87FEDD579C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5-4485-A76A-1F42CCE4F4C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5-4485-A76A-1F42CCE4F4C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7D-4C6A-B515-493E9934BF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D-4C6A-B515-493E9934BF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3-4813-B325-4F0EE88CC4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3-4813-B325-4F0EE88CC4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90-43C5-935C-AB123C9875A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90-43C5-935C-AB123C9875A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896.41</c:v>
                </c:pt>
                <c:pt idx="1">
                  <c:v>873.36</c:v>
                </c:pt>
                <c:pt idx="2">
                  <c:v>815.88</c:v>
                </c:pt>
                <c:pt idx="3">
                  <c:v>1361.2</c:v>
                </c:pt>
                <c:pt idx="4">
                  <c:v>1817.24</c:v>
                </c:pt>
              </c:numCache>
            </c:numRef>
          </c:val>
          <c:extLst>
            <c:ext xmlns:c16="http://schemas.microsoft.com/office/drawing/2014/chart" uri="{C3380CC4-5D6E-409C-BE32-E72D297353CC}">
              <c16:uniqueId val="{00000000-2F56-4645-B052-90E26C415D8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2F56-4645-B052-90E26C415D8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37.36</c:v>
                </c:pt>
                <c:pt idx="1">
                  <c:v>44.63</c:v>
                </c:pt>
                <c:pt idx="2">
                  <c:v>42.93</c:v>
                </c:pt>
                <c:pt idx="3">
                  <c:v>28.71</c:v>
                </c:pt>
                <c:pt idx="4">
                  <c:v>17.79</c:v>
                </c:pt>
              </c:numCache>
            </c:numRef>
          </c:val>
          <c:extLst>
            <c:ext xmlns:c16="http://schemas.microsoft.com/office/drawing/2014/chart" uri="{C3380CC4-5D6E-409C-BE32-E72D297353CC}">
              <c16:uniqueId val="{00000000-8116-4EF4-B3F6-0F4BB5581B1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8116-4EF4-B3F6-0F4BB5581B1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214.54</c:v>
                </c:pt>
                <c:pt idx="1">
                  <c:v>188.99</c:v>
                </c:pt>
                <c:pt idx="2">
                  <c:v>197.74</c:v>
                </c:pt>
                <c:pt idx="3">
                  <c:v>301.32</c:v>
                </c:pt>
                <c:pt idx="4">
                  <c:v>480.63</c:v>
                </c:pt>
              </c:numCache>
            </c:numRef>
          </c:val>
          <c:extLst>
            <c:ext xmlns:c16="http://schemas.microsoft.com/office/drawing/2014/chart" uri="{C3380CC4-5D6E-409C-BE32-E72D297353CC}">
              <c16:uniqueId val="{00000000-AE6D-4544-9420-D0B1067206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AE6D-4544-9420-D0B1067206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伊豆の国市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49200</v>
      </c>
      <c r="AM8" s="49"/>
      <c r="AN8" s="49"/>
      <c r="AO8" s="49"/>
      <c r="AP8" s="49"/>
      <c r="AQ8" s="49"/>
      <c r="AR8" s="49"/>
      <c r="AS8" s="49"/>
      <c r="AT8" s="45">
        <f>データ!$S$6</f>
        <v>94.62</v>
      </c>
      <c r="AU8" s="45"/>
      <c r="AV8" s="45"/>
      <c r="AW8" s="45"/>
      <c r="AX8" s="45"/>
      <c r="AY8" s="45"/>
      <c r="AZ8" s="45"/>
      <c r="BA8" s="45"/>
      <c r="BB8" s="45">
        <f>データ!$T$6</f>
        <v>519.97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2.5299999999999998</v>
      </c>
      <c r="Q10" s="45"/>
      <c r="R10" s="45"/>
      <c r="S10" s="45"/>
      <c r="T10" s="45"/>
      <c r="U10" s="45"/>
      <c r="V10" s="45"/>
      <c r="W10" s="49">
        <f>データ!$Q$6</f>
        <v>1554</v>
      </c>
      <c r="X10" s="49"/>
      <c r="Y10" s="49"/>
      <c r="Z10" s="49"/>
      <c r="AA10" s="49"/>
      <c r="AB10" s="49"/>
      <c r="AC10" s="49"/>
      <c r="AD10" s="2"/>
      <c r="AE10" s="2"/>
      <c r="AF10" s="2"/>
      <c r="AG10" s="2"/>
      <c r="AH10" s="2"/>
      <c r="AI10" s="2"/>
      <c r="AJ10" s="2"/>
      <c r="AK10" s="2"/>
      <c r="AL10" s="49">
        <f>データ!$U$6</f>
        <v>1242</v>
      </c>
      <c r="AM10" s="49"/>
      <c r="AN10" s="49"/>
      <c r="AO10" s="49"/>
      <c r="AP10" s="49"/>
      <c r="AQ10" s="49"/>
      <c r="AR10" s="49"/>
      <c r="AS10" s="49"/>
      <c r="AT10" s="45">
        <f>データ!$V$6</f>
        <v>4.22</v>
      </c>
      <c r="AU10" s="45"/>
      <c r="AV10" s="45"/>
      <c r="AW10" s="45"/>
      <c r="AX10" s="45"/>
      <c r="AY10" s="45"/>
      <c r="AZ10" s="45"/>
      <c r="BA10" s="45"/>
      <c r="BB10" s="45">
        <f>データ!$W$6</f>
        <v>294.31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119</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eF/WTXawImN69EkVtVYfZ60ZEovRMSGt5rC0oejz8+d3S/ZIrths2TBiwkMbs1197dEijf9pREZDcaiXKpsvA==" saltValue="VKp7ItiWxQMICdB7kotkE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222259</v>
      </c>
      <c r="D6" s="33">
        <f t="shared" si="3"/>
        <v>47</v>
      </c>
      <c r="E6" s="33">
        <f t="shared" si="3"/>
        <v>1</v>
      </c>
      <c r="F6" s="33">
        <f t="shared" si="3"/>
        <v>0</v>
      </c>
      <c r="G6" s="33">
        <f t="shared" si="3"/>
        <v>0</v>
      </c>
      <c r="H6" s="33" t="str">
        <f t="shared" si="3"/>
        <v>静岡県　伊豆の国市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2.5299999999999998</v>
      </c>
      <c r="Q6" s="34">
        <f t="shared" si="3"/>
        <v>1554</v>
      </c>
      <c r="R6" s="34">
        <f t="shared" si="3"/>
        <v>49200</v>
      </c>
      <c r="S6" s="34">
        <f t="shared" si="3"/>
        <v>94.62</v>
      </c>
      <c r="T6" s="34">
        <f t="shared" si="3"/>
        <v>519.97</v>
      </c>
      <c r="U6" s="34">
        <f t="shared" si="3"/>
        <v>1242</v>
      </c>
      <c r="V6" s="34">
        <f t="shared" si="3"/>
        <v>4.22</v>
      </c>
      <c r="W6" s="34">
        <f t="shared" si="3"/>
        <v>294.31</v>
      </c>
      <c r="X6" s="35">
        <f>IF(X7="",NA(),X7)</f>
        <v>88.89</v>
      </c>
      <c r="Y6" s="35">
        <f t="shared" ref="Y6:AG6" si="4">IF(Y7="",NA(),Y7)</f>
        <v>106.93</v>
      </c>
      <c r="Z6" s="35">
        <f t="shared" si="4"/>
        <v>84.43</v>
      </c>
      <c r="AA6" s="35">
        <f t="shared" si="4"/>
        <v>80.3</v>
      </c>
      <c r="AB6" s="35">
        <f t="shared" si="4"/>
        <v>79.05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896.41</v>
      </c>
      <c r="BF6" s="35">
        <f t="shared" ref="BF6:BN6" si="7">IF(BF7="",NA(),BF7)</f>
        <v>873.36</v>
      </c>
      <c r="BG6" s="35">
        <f t="shared" si="7"/>
        <v>815.88</v>
      </c>
      <c r="BH6" s="35">
        <f t="shared" si="7"/>
        <v>1361.2</v>
      </c>
      <c r="BI6" s="35">
        <f t="shared" si="7"/>
        <v>1817.24</v>
      </c>
      <c r="BJ6" s="35">
        <f t="shared" si="7"/>
        <v>1462.56</v>
      </c>
      <c r="BK6" s="35">
        <f t="shared" si="7"/>
        <v>1486.62</v>
      </c>
      <c r="BL6" s="35">
        <f t="shared" si="7"/>
        <v>1510.14</v>
      </c>
      <c r="BM6" s="35">
        <f t="shared" si="7"/>
        <v>1595.62</v>
      </c>
      <c r="BN6" s="35">
        <f t="shared" si="7"/>
        <v>1302.33</v>
      </c>
      <c r="BO6" s="34" t="str">
        <f>IF(BO7="","",IF(BO7="-","【-】","【"&amp;SUBSTITUTE(TEXT(BO7,"#,##0.00"),"-","△")&amp;"】"))</f>
        <v>【1,141.75】</v>
      </c>
      <c r="BP6" s="35">
        <f>IF(BP7="",NA(),BP7)</f>
        <v>37.36</v>
      </c>
      <c r="BQ6" s="35">
        <f t="shared" ref="BQ6:BY6" si="8">IF(BQ7="",NA(),BQ7)</f>
        <v>44.63</v>
      </c>
      <c r="BR6" s="35">
        <f t="shared" si="8"/>
        <v>42.93</v>
      </c>
      <c r="BS6" s="35">
        <f t="shared" si="8"/>
        <v>28.71</v>
      </c>
      <c r="BT6" s="35">
        <f t="shared" si="8"/>
        <v>17.79</v>
      </c>
      <c r="BU6" s="35">
        <f t="shared" si="8"/>
        <v>32.39</v>
      </c>
      <c r="BV6" s="35">
        <f t="shared" si="8"/>
        <v>24.39</v>
      </c>
      <c r="BW6" s="35">
        <f t="shared" si="8"/>
        <v>22.67</v>
      </c>
      <c r="BX6" s="35">
        <f t="shared" si="8"/>
        <v>37.92</v>
      </c>
      <c r="BY6" s="35">
        <f t="shared" si="8"/>
        <v>40.89</v>
      </c>
      <c r="BZ6" s="34" t="str">
        <f>IF(BZ7="","",IF(BZ7="-","【-】","【"&amp;SUBSTITUTE(TEXT(BZ7,"#,##0.00"),"-","△")&amp;"】"))</f>
        <v>【54.93】</v>
      </c>
      <c r="CA6" s="35">
        <f>IF(CA7="",NA(),CA7)</f>
        <v>214.54</v>
      </c>
      <c r="CB6" s="35">
        <f t="shared" ref="CB6:CJ6" si="9">IF(CB7="",NA(),CB7)</f>
        <v>188.99</v>
      </c>
      <c r="CC6" s="35">
        <f t="shared" si="9"/>
        <v>197.74</v>
      </c>
      <c r="CD6" s="35">
        <f t="shared" si="9"/>
        <v>301.32</v>
      </c>
      <c r="CE6" s="35">
        <f t="shared" si="9"/>
        <v>480.63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44.66</v>
      </c>
      <c r="CM6" s="35">
        <f t="shared" ref="CM6:CU6" si="10">IF(CM7="",NA(),CM7)</f>
        <v>43.6</v>
      </c>
      <c r="CN6" s="35">
        <f t="shared" si="10"/>
        <v>43.81</v>
      </c>
      <c r="CO6" s="35">
        <f t="shared" si="10"/>
        <v>43.2</v>
      </c>
      <c r="CP6" s="35">
        <f t="shared" si="10"/>
        <v>42.61</v>
      </c>
      <c r="CQ6" s="35">
        <f t="shared" si="10"/>
        <v>50.49</v>
      </c>
      <c r="CR6" s="35">
        <f t="shared" si="10"/>
        <v>48.36</v>
      </c>
      <c r="CS6" s="35">
        <f t="shared" si="10"/>
        <v>48.7</v>
      </c>
      <c r="CT6" s="35">
        <f t="shared" si="10"/>
        <v>46.9</v>
      </c>
      <c r="CU6" s="35">
        <f t="shared" si="10"/>
        <v>47.95</v>
      </c>
      <c r="CV6" s="34" t="str">
        <f>IF(CV7="","",IF(CV7="-","【-】","【"&amp;SUBSTITUTE(TEXT(CV7,"#,##0.00"),"-","△")&amp;"】"))</f>
        <v>【56.91】</v>
      </c>
      <c r="CW6" s="35">
        <f>IF(CW7="",NA(),CW7)</f>
        <v>94.52</v>
      </c>
      <c r="CX6" s="35">
        <f t="shared" ref="CX6:DF6" si="11">IF(CX7="",NA(),CX7)</f>
        <v>94.52</v>
      </c>
      <c r="CY6" s="35">
        <f t="shared" si="11"/>
        <v>94.52</v>
      </c>
      <c r="CZ6" s="35">
        <f t="shared" si="11"/>
        <v>94.43</v>
      </c>
      <c r="DA6" s="35">
        <f t="shared" si="11"/>
        <v>94.43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0.47</v>
      </c>
      <c r="EE6" s="35">
        <f t="shared" ref="EE6:EM6" si="14">IF(EE7="",NA(),EE7)</f>
        <v>0.04</v>
      </c>
      <c r="EF6" s="34">
        <f t="shared" si="14"/>
        <v>0</v>
      </c>
      <c r="EG6" s="35">
        <f t="shared" si="14"/>
        <v>0.33</v>
      </c>
      <c r="EH6" s="35">
        <f t="shared" si="14"/>
        <v>0.16</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222259</v>
      </c>
      <c r="D7" s="37">
        <v>47</v>
      </c>
      <c r="E7" s="37">
        <v>1</v>
      </c>
      <c r="F7" s="37">
        <v>0</v>
      </c>
      <c r="G7" s="37">
        <v>0</v>
      </c>
      <c r="H7" s="37" t="s">
        <v>106</v>
      </c>
      <c r="I7" s="37" t="s">
        <v>107</v>
      </c>
      <c r="J7" s="37" t="s">
        <v>108</v>
      </c>
      <c r="K7" s="37" t="s">
        <v>109</v>
      </c>
      <c r="L7" s="37" t="s">
        <v>110</v>
      </c>
      <c r="M7" s="37" t="s">
        <v>111</v>
      </c>
      <c r="N7" s="38" t="s">
        <v>112</v>
      </c>
      <c r="O7" s="38" t="s">
        <v>113</v>
      </c>
      <c r="P7" s="38">
        <v>2.5299999999999998</v>
      </c>
      <c r="Q7" s="38">
        <v>1554</v>
      </c>
      <c r="R7" s="38">
        <v>49200</v>
      </c>
      <c r="S7" s="38">
        <v>94.62</v>
      </c>
      <c r="T7" s="38">
        <v>519.97</v>
      </c>
      <c r="U7" s="38">
        <v>1242</v>
      </c>
      <c r="V7" s="38">
        <v>4.22</v>
      </c>
      <c r="W7" s="38">
        <v>294.31</v>
      </c>
      <c r="X7" s="38">
        <v>88.89</v>
      </c>
      <c r="Y7" s="38">
        <v>106.93</v>
      </c>
      <c r="Z7" s="38">
        <v>84.43</v>
      </c>
      <c r="AA7" s="38">
        <v>80.3</v>
      </c>
      <c r="AB7" s="38">
        <v>79.05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896.41</v>
      </c>
      <c r="BF7" s="38">
        <v>873.36</v>
      </c>
      <c r="BG7" s="38">
        <v>815.88</v>
      </c>
      <c r="BH7" s="38">
        <v>1361.2</v>
      </c>
      <c r="BI7" s="38">
        <v>1817.24</v>
      </c>
      <c r="BJ7" s="38">
        <v>1462.56</v>
      </c>
      <c r="BK7" s="38">
        <v>1486.62</v>
      </c>
      <c r="BL7" s="38">
        <v>1510.14</v>
      </c>
      <c r="BM7" s="38">
        <v>1595.62</v>
      </c>
      <c r="BN7" s="38">
        <v>1302.33</v>
      </c>
      <c r="BO7" s="38">
        <v>1141.75</v>
      </c>
      <c r="BP7" s="38">
        <v>37.36</v>
      </c>
      <c r="BQ7" s="38">
        <v>44.63</v>
      </c>
      <c r="BR7" s="38">
        <v>42.93</v>
      </c>
      <c r="BS7" s="38">
        <v>28.71</v>
      </c>
      <c r="BT7" s="38">
        <v>17.79</v>
      </c>
      <c r="BU7" s="38">
        <v>32.39</v>
      </c>
      <c r="BV7" s="38">
        <v>24.39</v>
      </c>
      <c r="BW7" s="38">
        <v>22.67</v>
      </c>
      <c r="BX7" s="38">
        <v>37.92</v>
      </c>
      <c r="BY7" s="38">
        <v>40.89</v>
      </c>
      <c r="BZ7" s="38">
        <v>54.93</v>
      </c>
      <c r="CA7" s="38">
        <v>214.54</v>
      </c>
      <c r="CB7" s="38">
        <v>188.99</v>
      </c>
      <c r="CC7" s="38">
        <v>197.74</v>
      </c>
      <c r="CD7" s="38">
        <v>301.32</v>
      </c>
      <c r="CE7" s="38">
        <v>480.63</v>
      </c>
      <c r="CF7" s="38">
        <v>530.83000000000004</v>
      </c>
      <c r="CG7" s="38">
        <v>734.18</v>
      </c>
      <c r="CH7" s="38">
        <v>789.62</v>
      </c>
      <c r="CI7" s="38">
        <v>423.18</v>
      </c>
      <c r="CJ7" s="38">
        <v>383.2</v>
      </c>
      <c r="CK7" s="38">
        <v>292.18</v>
      </c>
      <c r="CL7" s="38">
        <v>44.66</v>
      </c>
      <c r="CM7" s="38">
        <v>43.6</v>
      </c>
      <c r="CN7" s="38">
        <v>43.81</v>
      </c>
      <c r="CO7" s="38">
        <v>43.2</v>
      </c>
      <c r="CP7" s="38">
        <v>42.61</v>
      </c>
      <c r="CQ7" s="38">
        <v>50.49</v>
      </c>
      <c r="CR7" s="38">
        <v>48.36</v>
      </c>
      <c r="CS7" s="38">
        <v>48.7</v>
      </c>
      <c r="CT7" s="38">
        <v>46.9</v>
      </c>
      <c r="CU7" s="38">
        <v>47.95</v>
      </c>
      <c r="CV7" s="38">
        <v>56.91</v>
      </c>
      <c r="CW7" s="38">
        <v>94.52</v>
      </c>
      <c r="CX7" s="38">
        <v>94.52</v>
      </c>
      <c r="CY7" s="38">
        <v>94.52</v>
      </c>
      <c r="CZ7" s="38">
        <v>94.43</v>
      </c>
      <c r="DA7" s="38">
        <v>94.43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0.47</v>
      </c>
      <c r="EE7" s="38">
        <v>0.04</v>
      </c>
      <c r="EF7" s="38">
        <v>0</v>
      </c>
      <c r="EG7" s="38">
        <v>0.33</v>
      </c>
      <c r="EH7" s="38">
        <v>0.16</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大沼章俊</cp:lastModifiedBy>
  <cp:lastPrinted>2019-01-30T07:03:17Z</cp:lastPrinted>
  <dcterms:created xsi:type="dcterms:W3CDTF">2018-12-03T08:44:00Z</dcterms:created>
  <dcterms:modified xsi:type="dcterms:W3CDTF">2019-01-30T07:06:26Z</dcterms:modified>
  <cp:category/>
</cp:coreProperties>
</file>