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/R3MUiSFwA3OT+jItASWoJD13OVM8UgageUq6VzrTrvMRIL+uxq5axhTKrKcW1vKyYGvJaB+e/7p0k0DGpWbNw==" workbookSaltValue="qZyWijnpbilu5zuVgHFGRQ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D10" i="4" s="1"/>
  <c r="Q6" i="5"/>
  <c r="P6" i="5"/>
  <c r="O6" i="5"/>
  <c r="N6" i="5"/>
  <c r="B10" i="4" s="1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BB10" i="4"/>
  <c r="AT10" i="4"/>
  <c r="AL10" i="4"/>
  <c r="W10" i="4"/>
  <c r="P10" i="4"/>
  <c r="I10" i="4"/>
  <c r="BB8" i="4"/>
  <c r="AT8" i="4"/>
  <c r="AL8" i="4"/>
  <c r="W8" i="4"/>
  <c r="P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<sst xmlns="http://schemas.openxmlformats.org/spreadsheetml/2006/main" count="240" uniqueCount="124">
  <si>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</si>
  <si>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</si>
  <si>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</si>
  <si>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</si>
  <si>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</si>
  <si>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</si>
  <si>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</si>
  <si>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</si>
  <si>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</si>
  <si>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</si>
  <si>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</si>
  <si>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</si>
  <si>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</si>
  <si>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</si>
  <si>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</si>
  <si>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</si>
  <si>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</si>
  <si>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</si>
  <si>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</si>
  <si>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</si>
  <si>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</si>
  <si>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</si>
  <si>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</si>
  <si>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</si>
  <si>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</si>
  <si>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</si>
  <si>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</si>
  <si>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</si>
  <si>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</si>
  <si>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</si>
  <si>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</si>
  <si>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</si>
  <si>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</si>
  <si>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</si>
  <si>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</si>
  <si>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</si>
  <si>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</si>
  <si>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</si>
  <si>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</si>
  <si>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</si>
  <si>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</si>
  <si>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</si>
  <si>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</si>
  <si>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</si>
  <si>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</si>
  <si>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</si>
  <si>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</si>
  <si>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</si>
  <si>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</si>
  <si>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</si>
  <si>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</si>
  <si>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</si>
  <si>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</si>
  <si>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</si>
  <si>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</si>
  <si>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</si>
  <si>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</si>
  <si>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</si>
  <si>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</si>
  <si>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</si>
  <si>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</si>
  <si>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</si>
  <si>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</si>
  <si>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</si>
  <si>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</si>
  <si>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</si>
  <si>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</si>
  <si>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</si>
  <si>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</si>
  <si>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</si>
  <si>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</si>
  <si>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</si>
  <si>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</si>
  <si>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</si>
  <si>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</si>
  <si>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</si>
  <si>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</si>
  <si>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</si>
  <si>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</si>
  <si>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</si>
  <si>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</si>
  <si>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</si>
  <si>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</si>
  <si>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</si>
  <si>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</si>
  <si>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</si>
  <si>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</si>
  <si>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</si>
  <si>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</si>
  <si>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</si>
  <si>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</si>
  <si>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</si>
  <si>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</si>
  <si>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</si>
  <si>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</si>
  <si>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</si>
  <si>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</si>
  <si>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</si>
  <si>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</si>
  <si>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</si>
  <si>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</si>
  <si>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</si>
  <si>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</si>
  <si>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</si>
  <si>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</si>
  <si>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</si>
  <si>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</si>
  <si>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</si>
  <si>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静岡県　伊豆市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</si>
  <si>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</si>
  <si>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</si>
  <si>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</si>
  <si>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</si>
  <si>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</si>
  <si>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</si>
  <si>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</si>
  <si>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</si>
  <si>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</si>
  <si>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</si>
  <si>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</si>
  <si>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</si>
  <si>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当該事業の処理区はそれぞれ処理場を有する5処理区となっており、面整備は全て完了済み。H22年度の借入以来、新規の借入れが無いため、企業債残高は減少傾向。現在、当該処理区の内1処理区（加殿処理区）の公共下水道編入に向けて作業を行っている。
①の収益的収支比率はH28に比べ減少しているが、これは一般会計繰入金の減が主な要因である。⑦施設利用率や⑧水洗化率は比較的高い割合となっているが、⑤の経費回収率は類似団体の平均値を大きく下回っている。また、総収益の内訳は、使用料約34％、一般会計繰入金約66％となっている。適正な使用料の確保が喫緊の課題となっていることから、H29年度に使用料改定のための審議会を開催し、H30年度から約27％の使用料値上げを行うこととなった。
④の企業債残高対事業規模比率はH27、28、29年度分は一般会計繰入金を反映させたため当該値が0となっている。</t>
    <rPh sb="135" eb="137">
      <t>ゲンショウ</t>
    </rPh>
    <rPh sb="154" eb="155">
      <t>ゲン</t>
    </rPh>
    <phoneticPr fontId="4"/>
  </si>
  <si>
    <t>処理場については不具合が確認された場合は修繕を行っている。H30から４処理場の機能診断を行い、計画的な更新等を検討していく
管渠についてはカメラ調査を実施しており、傷み等が確認された場合は修繕を行っている。
③管渠改善率は0となっているが、次年度以降計画的に修繕を行っていく予定。</t>
    <rPh sb="0" eb="3">
      <t>ショリジョウ</t>
    </rPh>
    <rPh sb="8" eb="11">
      <t>フグアイ</t>
    </rPh>
    <rPh sb="12" eb="14">
      <t>カクニン</t>
    </rPh>
    <rPh sb="17" eb="19">
      <t>バアイ</t>
    </rPh>
    <rPh sb="20" eb="22">
      <t>シュウゼン</t>
    </rPh>
    <rPh sb="23" eb="24">
      <t>オコナ</t>
    </rPh>
    <rPh sb="35" eb="38">
      <t>ショリジョウ</t>
    </rPh>
    <rPh sb="39" eb="41">
      <t>キノウ</t>
    </rPh>
    <rPh sb="41" eb="43">
      <t>シンダン</t>
    </rPh>
    <rPh sb="44" eb="45">
      <t>オコナ</t>
    </rPh>
    <rPh sb="47" eb="49">
      <t>ケイカク</t>
    </rPh>
    <rPh sb="49" eb="50">
      <t>テキ</t>
    </rPh>
    <rPh sb="51" eb="53">
      <t>コウシン</t>
    </rPh>
    <rPh sb="53" eb="54">
      <t>トウ</t>
    </rPh>
    <rPh sb="55" eb="57">
      <t>ケントウ</t>
    </rPh>
    <phoneticPr fontId="4"/>
  </si>
  <si>
    <t>接続率は高いものの、人口減少により有収水量の低下が見込まれる。経費回収率は依然として低いが、H30年度から使用料金の改定を行うことになり、一定の改善が見込まれる。
H31から公営企業化するとともにH32を目途に経営戦略の策定に取り組んでいく。今後、中長期的なビジョンを踏まえた経営が必要。また、ストックマネジメント計画を策定し、計画的に更新を行っていく。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</si>
</sst>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0.16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38-4251-81DF-26BDD8C7D5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905728"/>
        <c:axId val="100907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0.02</c:v>
                </c:pt>
                <c:pt idx="2">
                  <c:v>0.01</c:v>
                </c:pt>
                <c:pt idx="3">
                  <c:v>2.0499999999999998</c:v>
                </c:pt>
                <c:pt idx="4">
                  <c:v>0.01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838-4251-81DF-26BDD8C7D5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905728"/>
        <c:axId val="100907648"/>
      </c:lineChart>
      <c:dateAx>
        <c:axId val="100905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907648"/>
        <c:crosses val="autoZero"/>
        <c:auto val="1"/>
        <c:lblOffset val="100"/>
        <c:baseTimeUnit val="years"/>
      </c:dateAx>
      <c:valAx>
        <c:axId val="100907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905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74.73</c:v>
                </c:pt>
                <c:pt idx="1">
                  <c:v>60.58</c:v>
                </c:pt>
                <c:pt idx="2">
                  <c:v>61.33</c:v>
                </c:pt>
                <c:pt idx="3">
                  <c:v>64.97</c:v>
                </c:pt>
                <c:pt idx="4">
                  <c:v>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36-44DC-8870-91FF57B14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187584"/>
        <c:axId val="10318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53.78</c:v>
                </c:pt>
                <c:pt idx="1">
                  <c:v>53.24</c:v>
                </c:pt>
                <c:pt idx="2">
                  <c:v>52.31</c:v>
                </c:pt>
                <c:pt idx="3">
                  <c:v>60.65</c:v>
                </c:pt>
                <c:pt idx="4">
                  <c:v>51.75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E36-44DC-8870-91FF57B14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187584"/>
        <c:axId val="103189504"/>
      </c:lineChart>
      <c:dateAx>
        <c:axId val="103187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189504"/>
        <c:crosses val="autoZero"/>
        <c:auto val="1"/>
        <c:lblOffset val="100"/>
        <c:baseTimeUnit val="years"/>
      </c:dateAx>
      <c:valAx>
        <c:axId val="10318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187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93.82</c:v>
                </c:pt>
                <c:pt idx="1">
                  <c:v>93.91</c:v>
                </c:pt>
                <c:pt idx="2">
                  <c:v>94.44</c:v>
                </c:pt>
                <c:pt idx="3">
                  <c:v>94.61</c:v>
                </c:pt>
                <c:pt idx="4">
                  <c:v>94.88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1AC-4D08-B2E5-42AB909B4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294464"/>
        <c:axId val="103296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84.06</c:v>
                </c:pt>
                <c:pt idx="1">
                  <c:v>84.07</c:v>
                </c:pt>
                <c:pt idx="2">
                  <c:v>84.32</c:v>
                </c:pt>
                <c:pt idx="3">
                  <c:v>84.58</c:v>
                </c:pt>
                <c:pt idx="4">
                  <c:v>84.84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1AC-4D08-B2E5-42AB909B4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294464"/>
        <c:axId val="103296384"/>
      </c:lineChart>
      <c:dateAx>
        <c:axId val="103294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296384"/>
        <c:crosses val="autoZero"/>
        <c:auto val="1"/>
        <c:lblOffset val="100"/>
        <c:baseTimeUnit val="years"/>
      </c:dateAx>
      <c:valAx>
        <c:axId val="103296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294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63.43</c:v>
                </c:pt>
                <c:pt idx="1">
                  <c:v>91.88</c:v>
                </c:pt>
                <c:pt idx="2">
                  <c:v>78.88</c:v>
                </c:pt>
                <c:pt idx="3">
                  <c:v>89.62</c:v>
                </c:pt>
                <c:pt idx="4">
                  <c:v>63.54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91-4416-A83D-11B14C478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655104"/>
        <c:axId val="102657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A91-4416-A83D-11B14C478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55104"/>
        <c:axId val="102657024"/>
      </c:lineChart>
      <c:dateAx>
        <c:axId val="102655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657024"/>
        <c:crosses val="autoZero"/>
        <c:auto val="1"/>
        <c:lblOffset val="100"/>
        <c:baseTimeUnit val="years"/>
      </c:dateAx>
      <c:valAx>
        <c:axId val="102657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65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F2-409C-A346-2B9FD15B0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00544"/>
        <c:axId val="102702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AF2-409C-A346-2B9FD15B0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700544"/>
        <c:axId val="102702464"/>
      </c:lineChart>
      <c:dateAx>
        <c:axId val="102700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702464"/>
        <c:crosses val="autoZero"/>
        <c:auto val="1"/>
        <c:lblOffset val="100"/>
        <c:baseTimeUnit val="years"/>
      </c:dateAx>
      <c:valAx>
        <c:axId val="102702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700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D2-4447-A4A0-22093FB44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33696"/>
        <c:axId val="102744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5D2-4447-A4A0-22093FB44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733696"/>
        <c:axId val="102744064"/>
      </c:lineChart>
      <c:dateAx>
        <c:axId val="102733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744064"/>
        <c:crosses val="autoZero"/>
        <c:auto val="1"/>
        <c:lblOffset val="100"/>
        <c:baseTimeUnit val="years"/>
      </c:dateAx>
      <c:valAx>
        <c:axId val="102744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733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DCE-45E2-884E-25C1BF79B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920576"/>
        <c:axId val="10292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DCE-45E2-884E-25C1BF79B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20576"/>
        <c:axId val="102922496"/>
      </c:lineChart>
      <c:dateAx>
        <c:axId val="102920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922496"/>
        <c:crosses val="autoZero"/>
        <c:auto val="1"/>
        <c:lblOffset val="100"/>
        <c:baseTimeUnit val="years"/>
      </c:dateAx>
      <c:valAx>
        <c:axId val="10292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92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82-4A7D-A65F-04DC44388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943744"/>
        <c:axId val="103027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82-4A7D-A65F-04DC44388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43744"/>
        <c:axId val="103027840"/>
      </c:lineChart>
      <c:dateAx>
        <c:axId val="102943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027840"/>
        <c:crosses val="autoZero"/>
        <c:auto val="1"/>
        <c:lblOffset val="100"/>
        <c:baseTimeUnit val="years"/>
      </c:dateAx>
      <c:valAx>
        <c:axId val="103027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943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646.52</c:v>
                </c:pt>
                <c:pt idx="1">
                  <c:v>601.98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4E-4B16-A611-B8062121D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062912"/>
        <c:axId val="103073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1126.77</c:v>
                </c:pt>
                <c:pt idx="1">
                  <c:v>1044.8</c:v>
                </c:pt>
                <c:pt idx="2">
                  <c:v>1081.8</c:v>
                </c:pt>
                <c:pt idx="3">
                  <c:v>974.93</c:v>
                </c:pt>
                <c:pt idx="4">
                  <c:v>855.8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4E-4B16-A611-B8062121D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062912"/>
        <c:axId val="103073280"/>
      </c:lineChart>
      <c:dateAx>
        <c:axId val="103062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073280"/>
        <c:crosses val="autoZero"/>
        <c:auto val="1"/>
        <c:lblOffset val="100"/>
        <c:baseTimeUnit val="years"/>
      </c:dateAx>
      <c:valAx>
        <c:axId val="103073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062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35.68</c:v>
                </c:pt>
                <c:pt idx="1">
                  <c:v>33.43</c:v>
                </c:pt>
                <c:pt idx="2">
                  <c:v>31.76</c:v>
                </c:pt>
                <c:pt idx="3">
                  <c:v>36</c:v>
                </c:pt>
                <c:pt idx="4">
                  <c:v>44.7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BFC-4489-B106-2673725DD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108608"/>
        <c:axId val="103110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50.9</c:v>
                </c:pt>
                <c:pt idx="1">
                  <c:v>50.82</c:v>
                </c:pt>
                <c:pt idx="2">
                  <c:v>52.19</c:v>
                </c:pt>
                <c:pt idx="3">
                  <c:v>55.32</c:v>
                </c:pt>
                <c:pt idx="4">
                  <c:v>59.8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BFC-4489-B106-2673725DD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108608"/>
        <c:axId val="103110528"/>
      </c:lineChart>
      <c:dateAx>
        <c:axId val="103108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110528"/>
        <c:crosses val="autoZero"/>
        <c:auto val="1"/>
        <c:lblOffset val="100"/>
        <c:baseTimeUnit val="years"/>
      </c:dateAx>
      <c:valAx>
        <c:axId val="103110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108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276.92</c:v>
                </c:pt>
                <c:pt idx="1">
                  <c:v>300.39999999999998</c:v>
                </c:pt>
                <c:pt idx="2">
                  <c:v>318.27</c:v>
                </c:pt>
                <c:pt idx="3">
                  <c:v>295.81</c:v>
                </c:pt>
                <c:pt idx="4">
                  <c:v>240.98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5EA-485A-BEC5-8AD29EDF6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137280"/>
        <c:axId val="103139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293.27</c:v>
                </c:pt>
                <c:pt idx="1">
                  <c:v>300.52</c:v>
                </c:pt>
                <c:pt idx="2">
                  <c:v>296.14</c:v>
                </c:pt>
                <c:pt idx="3">
                  <c:v>283.17</c:v>
                </c:pt>
                <c:pt idx="4">
                  <c:v>263.76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5EA-485A-BEC5-8AD29EDF6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137280"/>
        <c:axId val="103139200"/>
      </c:lineChart>
      <c:dateAx>
        <c:axId val="103137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139200"/>
        <c:crosses val="autoZero"/>
        <c:auto val="1"/>
        <c:lblOffset val="100"/>
        <c:baseTimeUnit val="years"/>
      </c:dateAx>
      <c:valAx>
        <c:axId val="103139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137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【814.89】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G1" zoomScaleNormal="10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静岡県　伊豆市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2" t="s">
        <v>1</v>
      </c>
      <c r="C7" s="62"/>
      <c r="D7" s="62"/>
      <c r="E7" s="62"/>
      <c r="F7" s="62"/>
      <c r="G7" s="62"/>
      <c r="H7" s="62"/>
      <c r="I7" s="62" t="s">
        <v>2</v>
      </c>
      <c r="J7" s="62"/>
      <c r="K7" s="62"/>
      <c r="L7" s="62"/>
      <c r="M7" s="62"/>
      <c r="N7" s="62"/>
      <c r="O7" s="62"/>
      <c r="P7" s="62" t="s">
        <v>3</v>
      </c>
      <c r="Q7" s="62"/>
      <c r="R7" s="62"/>
      <c r="S7" s="62"/>
      <c r="T7" s="62"/>
      <c r="U7" s="62"/>
      <c r="V7" s="62"/>
      <c r="W7" s="62" t="s">
        <v>4</v>
      </c>
      <c r="X7" s="62"/>
      <c r="Y7" s="62"/>
      <c r="Z7" s="62"/>
      <c r="AA7" s="62"/>
      <c r="AB7" s="62"/>
      <c r="AC7" s="62"/>
      <c r="AD7" s="62" t="s">
        <v>5</v>
      </c>
      <c r="AE7" s="62"/>
      <c r="AF7" s="62"/>
      <c r="AG7" s="62"/>
      <c r="AH7" s="62"/>
      <c r="AI7" s="62"/>
      <c r="AJ7" s="62"/>
      <c r="AK7" s="3"/>
      <c r="AL7" s="62" t="s">
        <v>6</v>
      </c>
      <c r="AM7" s="62"/>
      <c r="AN7" s="62"/>
      <c r="AO7" s="62"/>
      <c r="AP7" s="62"/>
      <c r="AQ7" s="62"/>
      <c r="AR7" s="62"/>
      <c r="AS7" s="62"/>
      <c r="AT7" s="62" t="s">
        <v>7</v>
      </c>
      <c r="AU7" s="62"/>
      <c r="AV7" s="62"/>
      <c r="AW7" s="62"/>
      <c r="AX7" s="62"/>
      <c r="AY7" s="62"/>
      <c r="AZ7" s="62"/>
      <c r="BA7" s="62"/>
      <c r="BB7" s="62" t="s">
        <v>8</v>
      </c>
      <c r="BC7" s="62"/>
      <c r="BD7" s="62"/>
      <c r="BE7" s="62"/>
      <c r="BF7" s="62"/>
      <c r="BG7" s="62"/>
      <c r="BH7" s="62"/>
      <c r="BI7" s="62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農業集落排水</v>
      </c>
      <c r="Q8" s="71"/>
      <c r="R8" s="71"/>
      <c r="S8" s="71"/>
      <c r="T8" s="71"/>
      <c r="U8" s="71"/>
      <c r="V8" s="71"/>
      <c r="W8" s="71" t="str">
        <f>データ!L6</f>
        <v>F2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6">
        <f>データ!S6</f>
        <v>31411</v>
      </c>
      <c r="AM8" s="66"/>
      <c r="AN8" s="66"/>
      <c r="AO8" s="66"/>
      <c r="AP8" s="66"/>
      <c r="AQ8" s="66"/>
      <c r="AR8" s="66"/>
      <c r="AS8" s="66"/>
      <c r="AT8" s="65">
        <f>データ!T6</f>
        <v>363.97</v>
      </c>
      <c r="AU8" s="65"/>
      <c r="AV8" s="65"/>
      <c r="AW8" s="65"/>
      <c r="AX8" s="65"/>
      <c r="AY8" s="65"/>
      <c r="AZ8" s="65"/>
      <c r="BA8" s="65"/>
      <c r="BB8" s="65">
        <f>データ!U6</f>
        <v>86.3</v>
      </c>
      <c r="BC8" s="65"/>
      <c r="BD8" s="65"/>
      <c r="BE8" s="65"/>
      <c r="BF8" s="65"/>
      <c r="BG8" s="65"/>
      <c r="BH8" s="65"/>
      <c r="BI8" s="65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2" t="s">
        <v>12</v>
      </c>
      <c r="C9" s="62"/>
      <c r="D9" s="62"/>
      <c r="E9" s="62"/>
      <c r="F9" s="62"/>
      <c r="G9" s="62"/>
      <c r="H9" s="62"/>
      <c r="I9" s="62" t="s">
        <v>13</v>
      </c>
      <c r="J9" s="62"/>
      <c r="K9" s="62"/>
      <c r="L9" s="62"/>
      <c r="M9" s="62"/>
      <c r="N9" s="62"/>
      <c r="O9" s="62"/>
      <c r="P9" s="62" t="s">
        <v>14</v>
      </c>
      <c r="Q9" s="62"/>
      <c r="R9" s="62"/>
      <c r="S9" s="62"/>
      <c r="T9" s="62"/>
      <c r="U9" s="62"/>
      <c r="V9" s="62"/>
      <c r="W9" s="62" t="s">
        <v>15</v>
      </c>
      <c r="X9" s="62"/>
      <c r="Y9" s="62"/>
      <c r="Z9" s="62"/>
      <c r="AA9" s="62"/>
      <c r="AB9" s="62"/>
      <c r="AC9" s="62"/>
      <c r="AD9" s="62" t="s">
        <v>16</v>
      </c>
      <c r="AE9" s="62"/>
      <c r="AF9" s="62"/>
      <c r="AG9" s="62"/>
      <c r="AH9" s="62"/>
      <c r="AI9" s="62"/>
      <c r="AJ9" s="62"/>
      <c r="AK9" s="3"/>
      <c r="AL9" s="62" t="s">
        <v>17</v>
      </c>
      <c r="AM9" s="62"/>
      <c r="AN9" s="62"/>
      <c r="AO9" s="62"/>
      <c r="AP9" s="62"/>
      <c r="AQ9" s="62"/>
      <c r="AR9" s="62"/>
      <c r="AS9" s="62"/>
      <c r="AT9" s="62" t="s">
        <v>18</v>
      </c>
      <c r="AU9" s="62"/>
      <c r="AV9" s="62"/>
      <c r="AW9" s="62"/>
      <c r="AX9" s="62"/>
      <c r="AY9" s="62"/>
      <c r="AZ9" s="62"/>
      <c r="BA9" s="62"/>
      <c r="BB9" s="62" t="s">
        <v>19</v>
      </c>
      <c r="BC9" s="62"/>
      <c r="BD9" s="62"/>
      <c r="BE9" s="62"/>
      <c r="BF9" s="62"/>
      <c r="BG9" s="62"/>
      <c r="BH9" s="62"/>
      <c r="BI9" s="62"/>
      <c r="BJ9" s="3"/>
      <c r="BK9" s="3"/>
      <c r="BL9" s="63" t="s">
        <v>20</v>
      </c>
      <c r="BM9" s="64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5" t="str">
        <f>データ!N6</f>
        <v>-</v>
      </c>
      <c r="C10" s="65"/>
      <c r="D10" s="65"/>
      <c r="E10" s="65"/>
      <c r="F10" s="65"/>
      <c r="G10" s="65"/>
      <c r="H10" s="65"/>
      <c r="I10" s="65" t="str">
        <f>データ!O6</f>
        <v>該当数値なし</v>
      </c>
      <c r="J10" s="65"/>
      <c r="K10" s="65"/>
      <c r="L10" s="65"/>
      <c r="M10" s="65"/>
      <c r="N10" s="65"/>
      <c r="O10" s="65"/>
      <c r="P10" s="65">
        <f>データ!P6</f>
        <v>8.24</v>
      </c>
      <c r="Q10" s="65"/>
      <c r="R10" s="65"/>
      <c r="S10" s="65"/>
      <c r="T10" s="65"/>
      <c r="U10" s="65"/>
      <c r="V10" s="65"/>
      <c r="W10" s="65">
        <f>データ!Q6</f>
        <v>71.150000000000006</v>
      </c>
      <c r="X10" s="65"/>
      <c r="Y10" s="65"/>
      <c r="Z10" s="65"/>
      <c r="AA10" s="65"/>
      <c r="AB10" s="65"/>
      <c r="AC10" s="65"/>
      <c r="AD10" s="66">
        <f>データ!R6</f>
        <v>2106</v>
      </c>
      <c r="AE10" s="66"/>
      <c r="AF10" s="66"/>
      <c r="AG10" s="66"/>
      <c r="AH10" s="66"/>
      <c r="AI10" s="66"/>
      <c r="AJ10" s="66"/>
      <c r="AK10" s="2"/>
      <c r="AL10" s="66">
        <f>データ!V6</f>
        <v>2561</v>
      </c>
      <c r="AM10" s="66"/>
      <c r="AN10" s="66"/>
      <c r="AO10" s="66"/>
      <c r="AP10" s="66"/>
      <c r="AQ10" s="66"/>
      <c r="AR10" s="66"/>
      <c r="AS10" s="66"/>
      <c r="AT10" s="65">
        <f>データ!W6</f>
        <v>1.39</v>
      </c>
      <c r="AU10" s="65"/>
      <c r="AV10" s="65"/>
      <c r="AW10" s="65"/>
      <c r="AX10" s="65"/>
      <c r="AY10" s="65"/>
      <c r="AZ10" s="65"/>
      <c r="BA10" s="65"/>
      <c r="BB10" s="65">
        <f>データ!X6</f>
        <v>1842.45</v>
      </c>
      <c r="BC10" s="65"/>
      <c r="BD10" s="65"/>
      <c r="BE10" s="65"/>
      <c r="BF10" s="65"/>
      <c r="BG10" s="65"/>
      <c r="BH10" s="65"/>
      <c r="BI10" s="65"/>
      <c r="BJ10" s="2"/>
      <c r="BK10" s="2"/>
      <c r="BL10" s="67" t="s">
        <v>22</v>
      </c>
      <c r="BM10" s="6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 x14ac:dyDescent="0.15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121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122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54" t="s">
        <v>36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123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【814.89】</v>
      </c>
      <c r="I86" s="25" t="str">
        <f>データ!CA6</f>
        <v>【60.64】</v>
      </c>
      <c r="J86" s="25" t="str">
        <f>データ!CL6</f>
        <v>【255.52】</v>
      </c>
      <c r="K86" s="25" t="str">
        <f>データ!CW6</f>
        <v>【52.49】</v>
      </c>
      <c r="L86" s="25" t="str">
        <f>データ!DH6</f>
        <v>【85.49】</v>
      </c>
      <c r="M86" s="25" t="s">
        <v>55</v>
      </c>
      <c r="N86" s="25" t="s">
        <v>55</v>
      </c>
      <c r="O86" s="25" t="str">
        <f>データ!EO6</f>
        <v>【0.11】</v>
      </c>
    </row>
  </sheetData>
  <sheetProtection algorithmName="SHA-512" hashValue="m1t/uc0ex5cU866rjSSZblf2Uo2tucUNem9ei2HYkyBd6YO0PF3VFBHFUKC5bHx2/t0B7vSsmYzG4IJXR/YCUQ==" saltValue="hBizd1NVAzWr37sG5/4E1g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56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57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58</v>
      </c>
      <c r="B3" s="28" t="s">
        <v>59</v>
      </c>
      <c r="C3" s="28" t="s">
        <v>60</v>
      </c>
      <c r="D3" s="28" t="s">
        <v>61</v>
      </c>
      <c r="E3" s="28" t="s">
        <v>62</v>
      </c>
      <c r="F3" s="28" t="s">
        <v>63</v>
      </c>
      <c r="G3" s="28" t="s">
        <v>64</v>
      </c>
      <c r="H3" s="76" t="s">
        <v>65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66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36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67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68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69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70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71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72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73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74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75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76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77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78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79</v>
      </c>
      <c r="B5" s="30"/>
      <c r="C5" s="30"/>
      <c r="D5" s="30"/>
      <c r="E5" s="30"/>
      <c r="F5" s="30"/>
      <c r="G5" s="30"/>
      <c r="H5" s="31" t="s">
        <v>80</v>
      </c>
      <c r="I5" s="31" t="s">
        <v>81</v>
      </c>
      <c r="J5" s="31" t="s">
        <v>82</v>
      </c>
      <c r="K5" s="31" t="s">
        <v>83</v>
      </c>
      <c r="L5" s="31" t="s">
        <v>84</v>
      </c>
      <c r="M5" s="31" t="s">
        <v>5</v>
      </c>
      <c r="N5" s="31" t="s">
        <v>85</v>
      </c>
      <c r="O5" s="31" t="s">
        <v>86</v>
      </c>
      <c r="P5" s="31" t="s">
        <v>87</v>
      </c>
      <c r="Q5" s="31" t="s">
        <v>88</v>
      </c>
      <c r="R5" s="31" t="s">
        <v>89</v>
      </c>
      <c r="S5" s="31" t="s">
        <v>90</v>
      </c>
      <c r="T5" s="31" t="s">
        <v>91</v>
      </c>
      <c r="U5" s="31" t="s">
        <v>92</v>
      </c>
      <c r="V5" s="31" t="s">
        <v>93</v>
      </c>
      <c r="W5" s="31" t="s">
        <v>94</v>
      </c>
      <c r="X5" s="31" t="s">
        <v>95</v>
      </c>
      <c r="Y5" s="31" t="s">
        <v>96</v>
      </c>
      <c r="Z5" s="31" t="s">
        <v>97</v>
      </c>
      <c r="AA5" s="31" t="s">
        <v>98</v>
      </c>
      <c r="AB5" s="31" t="s">
        <v>99</v>
      </c>
      <c r="AC5" s="31" t="s">
        <v>100</v>
      </c>
      <c r="AD5" s="31" t="s">
        <v>101</v>
      </c>
      <c r="AE5" s="31" t="s">
        <v>102</v>
      </c>
      <c r="AF5" s="31" t="s">
        <v>103</v>
      </c>
      <c r="AG5" s="31" t="s">
        <v>104</v>
      </c>
      <c r="AH5" s="31" t="s">
        <v>105</v>
      </c>
      <c r="AI5" s="31" t="s">
        <v>43</v>
      </c>
      <c r="AJ5" s="31" t="s">
        <v>96</v>
      </c>
      <c r="AK5" s="31" t="s">
        <v>97</v>
      </c>
      <c r="AL5" s="31" t="s">
        <v>98</v>
      </c>
      <c r="AM5" s="31" t="s">
        <v>99</v>
      </c>
      <c r="AN5" s="31" t="s">
        <v>100</v>
      </c>
      <c r="AO5" s="31" t="s">
        <v>101</v>
      </c>
      <c r="AP5" s="31" t="s">
        <v>102</v>
      </c>
      <c r="AQ5" s="31" t="s">
        <v>103</v>
      </c>
      <c r="AR5" s="31" t="s">
        <v>104</v>
      </c>
      <c r="AS5" s="31" t="s">
        <v>105</v>
      </c>
      <c r="AT5" s="31" t="s">
        <v>106</v>
      </c>
      <c r="AU5" s="31" t="s">
        <v>96</v>
      </c>
      <c r="AV5" s="31" t="s">
        <v>97</v>
      </c>
      <c r="AW5" s="31" t="s">
        <v>98</v>
      </c>
      <c r="AX5" s="31" t="s">
        <v>99</v>
      </c>
      <c r="AY5" s="31" t="s">
        <v>100</v>
      </c>
      <c r="AZ5" s="31" t="s">
        <v>101</v>
      </c>
      <c r="BA5" s="31" t="s">
        <v>102</v>
      </c>
      <c r="BB5" s="31" t="s">
        <v>103</v>
      </c>
      <c r="BC5" s="31" t="s">
        <v>104</v>
      </c>
      <c r="BD5" s="31" t="s">
        <v>105</v>
      </c>
      <c r="BE5" s="31" t="s">
        <v>106</v>
      </c>
      <c r="BF5" s="31" t="s">
        <v>96</v>
      </c>
      <c r="BG5" s="31" t="s">
        <v>97</v>
      </c>
      <c r="BH5" s="31" t="s">
        <v>98</v>
      </c>
      <c r="BI5" s="31" t="s">
        <v>99</v>
      </c>
      <c r="BJ5" s="31" t="s">
        <v>100</v>
      </c>
      <c r="BK5" s="31" t="s">
        <v>101</v>
      </c>
      <c r="BL5" s="31" t="s">
        <v>102</v>
      </c>
      <c r="BM5" s="31" t="s">
        <v>103</v>
      </c>
      <c r="BN5" s="31" t="s">
        <v>104</v>
      </c>
      <c r="BO5" s="31" t="s">
        <v>105</v>
      </c>
      <c r="BP5" s="31" t="s">
        <v>106</v>
      </c>
      <c r="BQ5" s="31" t="s">
        <v>96</v>
      </c>
      <c r="BR5" s="31" t="s">
        <v>97</v>
      </c>
      <c r="BS5" s="31" t="s">
        <v>98</v>
      </c>
      <c r="BT5" s="31" t="s">
        <v>99</v>
      </c>
      <c r="BU5" s="31" t="s">
        <v>100</v>
      </c>
      <c r="BV5" s="31" t="s">
        <v>101</v>
      </c>
      <c r="BW5" s="31" t="s">
        <v>102</v>
      </c>
      <c r="BX5" s="31" t="s">
        <v>103</v>
      </c>
      <c r="BY5" s="31" t="s">
        <v>104</v>
      </c>
      <c r="BZ5" s="31" t="s">
        <v>105</v>
      </c>
      <c r="CA5" s="31" t="s">
        <v>106</v>
      </c>
      <c r="CB5" s="31" t="s">
        <v>96</v>
      </c>
      <c r="CC5" s="31" t="s">
        <v>97</v>
      </c>
      <c r="CD5" s="31" t="s">
        <v>98</v>
      </c>
      <c r="CE5" s="31" t="s">
        <v>99</v>
      </c>
      <c r="CF5" s="31" t="s">
        <v>100</v>
      </c>
      <c r="CG5" s="31" t="s">
        <v>101</v>
      </c>
      <c r="CH5" s="31" t="s">
        <v>102</v>
      </c>
      <c r="CI5" s="31" t="s">
        <v>103</v>
      </c>
      <c r="CJ5" s="31" t="s">
        <v>104</v>
      </c>
      <c r="CK5" s="31" t="s">
        <v>105</v>
      </c>
      <c r="CL5" s="31" t="s">
        <v>106</v>
      </c>
      <c r="CM5" s="31" t="s">
        <v>96</v>
      </c>
      <c r="CN5" s="31" t="s">
        <v>97</v>
      </c>
      <c r="CO5" s="31" t="s">
        <v>98</v>
      </c>
      <c r="CP5" s="31" t="s">
        <v>99</v>
      </c>
      <c r="CQ5" s="31" t="s">
        <v>100</v>
      </c>
      <c r="CR5" s="31" t="s">
        <v>101</v>
      </c>
      <c r="CS5" s="31" t="s">
        <v>102</v>
      </c>
      <c r="CT5" s="31" t="s">
        <v>103</v>
      </c>
      <c r="CU5" s="31" t="s">
        <v>104</v>
      </c>
      <c r="CV5" s="31" t="s">
        <v>105</v>
      </c>
      <c r="CW5" s="31" t="s">
        <v>106</v>
      </c>
      <c r="CX5" s="31" t="s">
        <v>96</v>
      </c>
      <c r="CY5" s="31" t="s">
        <v>97</v>
      </c>
      <c r="CZ5" s="31" t="s">
        <v>98</v>
      </c>
      <c r="DA5" s="31" t="s">
        <v>99</v>
      </c>
      <c r="DB5" s="31" t="s">
        <v>100</v>
      </c>
      <c r="DC5" s="31" t="s">
        <v>101</v>
      </c>
      <c r="DD5" s="31" t="s">
        <v>102</v>
      </c>
      <c r="DE5" s="31" t="s">
        <v>103</v>
      </c>
      <c r="DF5" s="31" t="s">
        <v>104</v>
      </c>
      <c r="DG5" s="31" t="s">
        <v>105</v>
      </c>
      <c r="DH5" s="31" t="s">
        <v>106</v>
      </c>
      <c r="DI5" s="31" t="s">
        <v>96</v>
      </c>
      <c r="DJ5" s="31" t="s">
        <v>97</v>
      </c>
      <c r="DK5" s="31" t="s">
        <v>98</v>
      </c>
      <c r="DL5" s="31" t="s">
        <v>99</v>
      </c>
      <c r="DM5" s="31" t="s">
        <v>100</v>
      </c>
      <c r="DN5" s="31" t="s">
        <v>101</v>
      </c>
      <c r="DO5" s="31" t="s">
        <v>102</v>
      </c>
      <c r="DP5" s="31" t="s">
        <v>103</v>
      </c>
      <c r="DQ5" s="31" t="s">
        <v>104</v>
      </c>
      <c r="DR5" s="31" t="s">
        <v>105</v>
      </c>
      <c r="DS5" s="31" t="s">
        <v>106</v>
      </c>
      <c r="DT5" s="31" t="s">
        <v>96</v>
      </c>
      <c r="DU5" s="31" t="s">
        <v>97</v>
      </c>
      <c r="DV5" s="31" t="s">
        <v>98</v>
      </c>
      <c r="DW5" s="31" t="s">
        <v>99</v>
      </c>
      <c r="DX5" s="31" t="s">
        <v>100</v>
      </c>
      <c r="DY5" s="31" t="s">
        <v>101</v>
      </c>
      <c r="DZ5" s="31" t="s">
        <v>102</v>
      </c>
      <c r="EA5" s="31" t="s">
        <v>103</v>
      </c>
      <c r="EB5" s="31" t="s">
        <v>104</v>
      </c>
      <c r="EC5" s="31" t="s">
        <v>105</v>
      </c>
      <c r="ED5" s="31" t="s">
        <v>106</v>
      </c>
      <c r="EE5" s="31" t="s">
        <v>96</v>
      </c>
      <c r="EF5" s="31" t="s">
        <v>97</v>
      </c>
      <c r="EG5" s="31" t="s">
        <v>98</v>
      </c>
      <c r="EH5" s="31" t="s">
        <v>99</v>
      </c>
      <c r="EI5" s="31" t="s">
        <v>100</v>
      </c>
      <c r="EJ5" s="31" t="s">
        <v>101</v>
      </c>
      <c r="EK5" s="31" t="s">
        <v>102</v>
      </c>
      <c r="EL5" s="31" t="s">
        <v>103</v>
      </c>
      <c r="EM5" s="31" t="s">
        <v>104</v>
      </c>
      <c r="EN5" s="31" t="s">
        <v>105</v>
      </c>
      <c r="EO5" s="31" t="s">
        <v>106</v>
      </c>
    </row>
    <row r="6" spans="1:145" s="35" customFormat="1" x14ac:dyDescent="0.15">
      <c r="A6" s="27" t="s">
        <v>107</v>
      </c>
      <c r="B6" s="32">
        <f>B7</f>
        <v>2017</v>
      </c>
      <c r="C6" s="32">
        <f t="shared" ref="C6:X6" si="3">C7</f>
        <v>222224</v>
      </c>
      <c r="D6" s="32">
        <f t="shared" si="3"/>
        <v>47</v>
      </c>
      <c r="E6" s="32">
        <f t="shared" si="3"/>
        <v>17</v>
      </c>
      <c r="F6" s="32">
        <f t="shared" si="3"/>
        <v>5</v>
      </c>
      <c r="G6" s="32">
        <f t="shared" si="3"/>
        <v>0</v>
      </c>
      <c r="H6" s="32" t="str">
        <f t="shared" si="3"/>
        <v>静岡県　伊豆市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農業集落排水</v>
      </c>
      <c r="L6" s="32" t="str">
        <f t="shared" si="3"/>
        <v>F2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8.24</v>
      </c>
      <c r="Q6" s="33">
        <f t="shared" si="3"/>
        <v>71.150000000000006</v>
      </c>
      <c r="R6" s="33">
        <f t="shared" si="3"/>
        <v>2106</v>
      </c>
      <c r="S6" s="33">
        <f t="shared" si="3"/>
        <v>31411</v>
      </c>
      <c r="T6" s="33">
        <f t="shared" si="3"/>
        <v>363.97</v>
      </c>
      <c r="U6" s="33">
        <f t="shared" si="3"/>
        <v>86.3</v>
      </c>
      <c r="V6" s="33">
        <f t="shared" si="3"/>
        <v>2561</v>
      </c>
      <c r="W6" s="33">
        <f t="shared" si="3"/>
        <v>1.39</v>
      </c>
      <c r="X6" s="33">
        <f t="shared" si="3"/>
        <v>1842.45</v>
      </c>
      <c r="Y6" s="34">
        <f>IF(Y7="",NA(),Y7)</f>
        <v>63.43</v>
      </c>
      <c r="Z6" s="34">
        <f t="shared" ref="Z6:AH6" si="4">IF(Z7="",NA(),Z7)</f>
        <v>91.88</v>
      </c>
      <c r="AA6" s="34">
        <f t="shared" si="4"/>
        <v>78.88</v>
      </c>
      <c r="AB6" s="34">
        <f t="shared" si="4"/>
        <v>89.62</v>
      </c>
      <c r="AC6" s="34">
        <f t="shared" si="4"/>
        <v>63.54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646.52</v>
      </c>
      <c r="BG6" s="34">
        <f t="shared" ref="BG6:BO6" si="7">IF(BG7="",NA(),BG7)</f>
        <v>601.98</v>
      </c>
      <c r="BH6" s="33">
        <f t="shared" si="7"/>
        <v>0</v>
      </c>
      <c r="BI6" s="33">
        <f t="shared" si="7"/>
        <v>0</v>
      </c>
      <c r="BJ6" s="33">
        <f t="shared" si="7"/>
        <v>0</v>
      </c>
      <c r="BK6" s="34">
        <f t="shared" si="7"/>
        <v>1126.77</v>
      </c>
      <c r="BL6" s="34">
        <f t="shared" si="7"/>
        <v>1044.8</v>
      </c>
      <c r="BM6" s="34">
        <f t="shared" si="7"/>
        <v>1081.8</v>
      </c>
      <c r="BN6" s="34">
        <f t="shared" si="7"/>
        <v>974.93</v>
      </c>
      <c r="BO6" s="34">
        <f t="shared" si="7"/>
        <v>855.8</v>
      </c>
      <c r="BP6" s="33" t="str">
        <f>IF(BP7="","",IF(BP7="-","【-】","【"&amp;SUBSTITUTE(TEXT(BP7,"#,##0.00"),"-","△")&amp;"】"))</f>
        <v>【814.89】</v>
      </c>
      <c r="BQ6" s="34">
        <f>IF(BQ7="",NA(),BQ7)</f>
        <v>35.68</v>
      </c>
      <c r="BR6" s="34">
        <f t="shared" ref="BR6:BZ6" si="8">IF(BR7="",NA(),BR7)</f>
        <v>33.43</v>
      </c>
      <c r="BS6" s="34">
        <f t="shared" si="8"/>
        <v>31.76</v>
      </c>
      <c r="BT6" s="34">
        <f t="shared" si="8"/>
        <v>36</v>
      </c>
      <c r="BU6" s="34">
        <f t="shared" si="8"/>
        <v>44.7</v>
      </c>
      <c r="BV6" s="34">
        <f t="shared" si="8"/>
        <v>50.9</v>
      </c>
      <c r="BW6" s="34">
        <f t="shared" si="8"/>
        <v>50.82</v>
      </c>
      <c r="BX6" s="34">
        <f t="shared" si="8"/>
        <v>52.19</v>
      </c>
      <c r="BY6" s="34">
        <f t="shared" si="8"/>
        <v>55.32</v>
      </c>
      <c r="BZ6" s="34">
        <f t="shared" si="8"/>
        <v>59.8</v>
      </c>
      <c r="CA6" s="33" t="str">
        <f>IF(CA7="","",IF(CA7="-","【-】","【"&amp;SUBSTITUTE(TEXT(CA7,"#,##0.00"),"-","△")&amp;"】"))</f>
        <v>【60.64】</v>
      </c>
      <c r="CB6" s="34">
        <f>IF(CB7="",NA(),CB7)</f>
        <v>276.92</v>
      </c>
      <c r="CC6" s="34">
        <f t="shared" ref="CC6:CK6" si="9">IF(CC7="",NA(),CC7)</f>
        <v>300.39999999999998</v>
      </c>
      <c r="CD6" s="34">
        <f t="shared" si="9"/>
        <v>318.27</v>
      </c>
      <c r="CE6" s="34">
        <f t="shared" si="9"/>
        <v>295.81</v>
      </c>
      <c r="CF6" s="34">
        <f t="shared" si="9"/>
        <v>240.98</v>
      </c>
      <c r="CG6" s="34">
        <f t="shared" si="9"/>
        <v>293.27</v>
      </c>
      <c r="CH6" s="34">
        <f t="shared" si="9"/>
        <v>300.52</v>
      </c>
      <c r="CI6" s="34">
        <f t="shared" si="9"/>
        <v>296.14</v>
      </c>
      <c r="CJ6" s="34">
        <f t="shared" si="9"/>
        <v>283.17</v>
      </c>
      <c r="CK6" s="34">
        <f t="shared" si="9"/>
        <v>263.76</v>
      </c>
      <c r="CL6" s="33" t="str">
        <f>IF(CL7="","",IF(CL7="-","【-】","【"&amp;SUBSTITUTE(TEXT(CL7,"#,##0.00"),"-","△")&amp;"】"))</f>
        <v>【255.52】</v>
      </c>
      <c r="CM6" s="34">
        <f>IF(CM7="",NA(),CM7)</f>
        <v>74.73</v>
      </c>
      <c r="CN6" s="34">
        <f t="shared" ref="CN6:CV6" si="10">IF(CN7="",NA(),CN7)</f>
        <v>60.58</v>
      </c>
      <c r="CO6" s="34">
        <f t="shared" si="10"/>
        <v>61.33</v>
      </c>
      <c r="CP6" s="34">
        <f t="shared" si="10"/>
        <v>64.97</v>
      </c>
      <c r="CQ6" s="34">
        <f t="shared" si="10"/>
        <v>66</v>
      </c>
      <c r="CR6" s="34">
        <f t="shared" si="10"/>
        <v>53.78</v>
      </c>
      <c r="CS6" s="34">
        <f t="shared" si="10"/>
        <v>53.24</v>
      </c>
      <c r="CT6" s="34">
        <f t="shared" si="10"/>
        <v>52.31</v>
      </c>
      <c r="CU6" s="34">
        <f t="shared" si="10"/>
        <v>60.65</v>
      </c>
      <c r="CV6" s="34">
        <f t="shared" si="10"/>
        <v>51.75</v>
      </c>
      <c r="CW6" s="33" t="str">
        <f>IF(CW7="","",IF(CW7="-","【-】","【"&amp;SUBSTITUTE(TEXT(CW7,"#,##0.00"),"-","△")&amp;"】"))</f>
        <v>【52.49】</v>
      </c>
      <c r="CX6" s="34">
        <f>IF(CX7="",NA(),CX7)</f>
        <v>93.82</v>
      </c>
      <c r="CY6" s="34">
        <f t="shared" ref="CY6:DG6" si="11">IF(CY7="",NA(),CY7)</f>
        <v>93.91</v>
      </c>
      <c r="CZ6" s="34">
        <f t="shared" si="11"/>
        <v>94.44</v>
      </c>
      <c r="DA6" s="34">
        <f t="shared" si="11"/>
        <v>94.61</v>
      </c>
      <c r="DB6" s="34">
        <f t="shared" si="11"/>
        <v>94.88</v>
      </c>
      <c r="DC6" s="34">
        <f t="shared" si="11"/>
        <v>84.06</v>
      </c>
      <c r="DD6" s="34">
        <f t="shared" si="11"/>
        <v>84.07</v>
      </c>
      <c r="DE6" s="34">
        <f t="shared" si="11"/>
        <v>84.32</v>
      </c>
      <c r="DF6" s="34">
        <f t="shared" si="11"/>
        <v>84.58</v>
      </c>
      <c r="DG6" s="34">
        <f t="shared" si="11"/>
        <v>84.84</v>
      </c>
      <c r="DH6" s="33" t="str">
        <f>IF(DH7="","",IF(DH7="-","【-】","【"&amp;SUBSTITUTE(TEXT(DH7,"#,##0.00"),"-","△")&amp;"】"))</f>
        <v>【85.49】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4">
        <f t="shared" si="14"/>
        <v>0.16</v>
      </c>
      <c r="EH6" s="33">
        <f t="shared" si="14"/>
        <v>0</v>
      </c>
      <c r="EI6" s="33">
        <f t="shared" si="14"/>
        <v>0</v>
      </c>
      <c r="EJ6" s="34">
        <f t="shared" si="14"/>
        <v>0.03</v>
      </c>
      <c r="EK6" s="34">
        <f t="shared" si="14"/>
        <v>0.02</v>
      </c>
      <c r="EL6" s="34">
        <f t="shared" si="14"/>
        <v>0.01</v>
      </c>
      <c r="EM6" s="34">
        <f t="shared" si="14"/>
        <v>2.0499999999999998</v>
      </c>
      <c r="EN6" s="34">
        <f t="shared" si="14"/>
        <v>0.01</v>
      </c>
      <c r="EO6" s="33" t="str">
        <f>IF(EO7="","",IF(EO7="-","【-】","【"&amp;SUBSTITUTE(TEXT(EO7,"#,##0.00"),"-","△")&amp;"】"))</f>
        <v>【0.11】</v>
      </c>
    </row>
    <row r="7" spans="1:145" s="35" customFormat="1" x14ac:dyDescent="0.15">
      <c r="A7" s="27"/>
      <c r="B7" s="36">
        <v>2017</v>
      </c>
      <c r="C7" s="36">
        <v>222224</v>
      </c>
      <c r="D7" s="36">
        <v>47</v>
      </c>
      <c r="E7" s="36">
        <v>17</v>
      </c>
      <c r="F7" s="36">
        <v>5</v>
      </c>
      <c r="G7" s="36">
        <v>0</v>
      </c>
      <c r="H7" s="36" t="s">
        <v>108</v>
      </c>
      <c r="I7" s="36" t="s">
        <v>109</v>
      </c>
      <c r="J7" s="36" t="s">
        <v>110</v>
      </c>
      <c r="K7" s="36" t="s">
        <v>111</v>
      </c>
      <c r="L7" s="36" t="s">
        <v>112</v>
      </c>
      <c r="M7" s="36" t="s">
        <v>113</v>
      </c>
      <c r="N7" s="37" t="s">
        <v>114</v>
      </c>
      <c r="O7" s="37" t="s">
        <v>115</v>
      </c>
      <c r="P7" s="37">
        <v>8.24</v>
      </c>
      <c r="Q7" s="37">
        <v>71.150000000000006</v>
      </c>
      <c r="R7" s="37">
        <v>2106</v>
      </c>
      <c r="S7" s="37">
        <v>31411</v>
      </c>
      <c r="T7" s="37">
        <v>363.97</v>
      </c>
      <c r="U7" s="37">
        <v>86.3</v>
      </c>
      <c r="V7" s="37">
        <v>2561</v>
      </c>
      <c r="W7" s="37">
        <v>1.39</v>
      </c>
      <c r="X7" s="37">
        <v>1842.45</v>
      </c>
      <c r="Y7" s="37">
        <v>63.43</v>
      </c>
      <c r="Z7" s="37">
        <v>91.88</v>
      </c>
      <c r="AA7" s="37">
        <v>78.88</v>
      </c>
      <c r="AB7" s="37">
        <v>89.62</v>
      </c>
      <c r="AC7" s="37">
        <v>63.54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646.52</v>
      </c>
      <c r="BG7" s="37">
        <v>601.98</v>
      </c>
      <c r="BH7" s="37">
        <v>0</v>
      </c>
      <c r="BI7" s="37">
        <v>0</v>
      </c>
      <c r="BJ7" s="37">
        <v>0</v>
      </c>
      <c r="BK7" s="37">
        <v>1126.77</v>
      </c>
      <c r="BL7" s="37">
        <v>1044.8</v>
      </c>
      <c r="BM7" s="37">
        <v>1081.8</v>
      </c>
      <c r="BN7" s="37">
        <v>974.93</v>
      </c>
      <c r="BO7" s="37">
        <v>855.8</v>
      </c>
      <c r="BP7" s="37">
        <v>814.89</v>
      </c>
      <c r="BQ7" s="37">
        <v>35.68</v>
      </c>
      <c r="BR7" s="37">
        <v>33.43</v>
      </c>
      <c r="BS7" s="37">
        <v>31.76</v>
      </c>
      <c r="BT7" s="37">
        <v>36</v>
      </c>
      <c r="BU7" s="37">
        <v>44.7</v>
      </c>
      <c r="BV7" s="37">
        <v>50.9</v>
      </c>
      <c r="BW7" s="37">
        <v>50.82</v>
      </c>
      <c r="BX7" s="37">
        <v>52.19</v>
      </c>
      <c r="BY7" s="37">
        <v>55.32</v>
      </c>
      <c r="BZ7" s="37">
        <v>59.8</v>
      </c>
      <c r="CA7" s="37">
        <v>60.64</v>
      </c>
      <c r="CB7" s="37">
        <v>276.92</v>
      </c>
      <c r="CC7" s="37">
        <v>300.39999999999998</v>
      </c>
      <c r="CD7" s="37">
        <v>318.27</v>
      </c>
      <c r="CE7" s="37">
        <v>295.81</v>
      </c>
      <c r="CF7" s="37">
        <v>240.98</v>
      </c>
      <c r="CG7" s="37">
        <v>293.27</v>
      </c>
      <c r="CH7" s="37">
        <v>300.52</v>
      </c>
      <c r="CI7" s="37">
        <v>296.14</v>
      </c>
      <c r="CJ7" s="37">
        <v>283.17</v>
      </c>
      <c r="CK7" s="37">
        <v>263.76</v>
      </c>
      <c r="CL7" s="37">
        <v>255.52</v>
      </c>
      <c r="CM7" s="37">
        <v>74.73</v>
      </c>
      <c r="CN7" s="37">
        <v>60.58</v>
      </c>
      <c r="CO7" s="37">
        <v>61.33</v>
      </c>
      <c r="CP7" s="37">
        <v>64.97</v>
      </c>
      <c r="CQ7" s="37">
        <v>66</v>
      </c>
      <c r="CR7" s="37">
        <v>53.78</v>
      </c>
      <c r="CS7" s="37">
        <v>53.24</v>
      </c>
      <c r="CT7" s="37">
        <v>52.31</v>
      </c>
      <c r="CU7" s="37">
        <v>60.65</v>
      </c>
      <c r="CV7" s="37">
        <v>51.75</v>
      </c>
      <c r="CW7" s="37">
        <v>52.49</v>
      </c>
      <c r="CX7" s="37">
        <v>93.82</v>
      </c>
      <c r="CY7" s="37">
        <v>93.91</v>
      </c>
      <c r="CZ7" s="37">
        <v>94.44</v>
      </c>
      <c r="DA7" s="37">
        <v>94.61</v>
      </c>
      <c r="DB7" s="37">
        <v>94.88</v>
      </c>
      <c r="DC7" s="37">
        <v>84.06</v>
      </c>
      <c r="DD7" s="37">
        <v>84.07</v>
      </c>
      <c r="DE7" s="37">
        <v>84.32</v>
      </c>
      <c r="DF7" s="37">
        <v>84.58</v>
      </c>
      <c r="DG7" s="37">
        <v>84.84</v>
      </c>
      <c r="DH7" s="37">
        <v>85.49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0.16</v>
      </c>
      <c r="EH7" s="37">
        <v>0</v>
      </c>
      <c r="EI7" s="37">
        <v>0</v>
      </c>
      <c r="EJ7" s="37">
        <v>0.03</v>
      </c>
      <c r="EK7" s="37">
        <v>0.02</v>
      </c>
      <c r="EL7" s="37">
        <v>0.01</v>
      </c>
      <c r="EM7" s="37">
        <v>2.0499999999999998</v>
      </c>
      <c r="EN7" s="37">
        <v>0.01</v>
      </c>
      <c r="EO7" s="37">
        <v>0.11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116</v>
      </c>
      <c r="C9" s="39" t="s">
        <v>117</v>
      </c>
      <c r="D9" s="39" t="s">
        <v>118</v>
      </c>
      <c r="E9" s="39" t="s">
        <v>119</v>
      </c>
      <c r="F9" s="39" t="s">
        <v>120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59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岩間　雅史</cp:lastModifiedBy>
  <cp:lastPrinted>2019-02-05T08:07:39Z</cp:lastPrinted>
  <dcterms:created xsi:type="dcterms:W3CDTF">2018-12-03T09:25:42Z</dcterms:created>
  <dcterms:modified xsi:type="dcterms:W3CDTF">2019-02-05T08:07:40Z</dcterms:modified>
  <cp:category/>
</cp:coreProperties>
</file>