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I:\水道\下水道\管理係\調査報告\市役所関連部署調査\財政課調査\H30\190116経営比較分析表\"/>
    </mc:Choice>
  </mc:AlternateContent>
  <workbookProtection workbookAlgorithmName="SHA-512" workbookHashValue="AvYbfU+8KjMyFzmLYhWW1ukGeE1OCQYlr1Wp7Z8lHHQhVZM7LEbcmRe8xv57x5WC68b346kz2MTHpeonOVMztA==" workbookSaltValue="PCe8WWC4/nJENU9Hlf0hn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<sst xmlns="http://schemas.openxmlformats.org/spreadsheetml/2006/main" count="245" uniqueCount="124">
  <si>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</si>
  <si>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</si>
  <si>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</si>
  <si>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</si>
  <si>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</si>
  <si>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</si>
  <si>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</si>
  <si>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</si>
  <si>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</si>
  <si>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</si>
  <si>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</si>
  <si>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</si>
  <si>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</si>
  <si>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</si>
  <si>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</si>
  <si>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</si>
  <si>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</si>
  <si>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</si>
  <si>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</si>
  <si>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</si>
  <si>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</si>
  <si>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</si>
  <si>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</si>
  <si>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</si>
  <si>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</si>
  <si>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</si>
  <si>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</si>
  <si>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</si>
  <si>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</si>
  <si>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</si>
  <si>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</si>
  <si>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</si>
  <si>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</si>
  <si>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</si>
  <si>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</si>
  <si>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</si>
  <si>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</si>
  <si>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</si>
  <si>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</si>
  <si>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</si>
  <si>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</si>
  <si>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</si>
  <si>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</si>
  <si>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</si>
  <si>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</si>
  <si>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</si>
  <si>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</si>
  <si>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</si>
  <si>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</si>
  <si>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</si>
  <si>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</si>
  <si>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</si>
  <si>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</si>
  <si>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</si>
  <si>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</si>
  <si>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</si>
  <si>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</si>
  <si>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</si>
  <si>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</si>
  <si>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</si>
  <si>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</si>
  <si>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</si>
  <si>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</si>
  <si>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</si>
  <si>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</si>
  <si>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</si>
  <si>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</si>
  <si>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</si>
  <si>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</si>
  <si>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</si>
  <si>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</si>
  <si>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</si>
  <si>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</si>
  <si>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</si>
  <si>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</si>
  <si>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</si>
  <si>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</si>
  <si>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</si>
  <si>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</si>
  <si>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</si>
  <si>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</si>
  <si>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</si>
  <si>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</si>
  <si>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</si>
  <si>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</si>
  <si>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</si>
  <si>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</si>
  <si>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</si>
  <si>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</si>
  <si>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</si>
  <si>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</si>
  <si>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</si>
  <si>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</si>
  <si>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</si>
  <si>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</si>
  <si>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</si>
  <si>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</si>
  <si>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</si>
  <si>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</si>
  <si>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</si>
  <si>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</si>
  <si>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</si>
  <si>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</si>
  <si>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</si>
  <si>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</si>
  <si>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</si>
  <si>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</si>
  <si>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</si>
  <si>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裾野市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</si>
  <si>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</si>
  <si>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</si>
  <si>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</si>
  <si>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</si>
  <si>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</si>
  <si>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</si>
  <si>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</si>
  <si>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</si>
  <si>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</si>
  <si>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</si>
  <si>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</si>
  <si>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</si>
  <si>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裾野市下水道事業の会計方法は、法非適用企業であり、特別事業会計にて処理されています。平成29年度末で総収益（基準内一般会計繰入金のみ計上）から総費用と元利償還金の和を除した①収益的収支比率は約90％と指標から判断すると単年度収支が赤字の状況です。そのため、基準外の一般会計繰入金を補填し、収支均衡させ事業を実施しております。これは、普及率が平成29年度末で41.9％と低く、経営基盤が確立されていないことが主な原因であり、今後とも早急な未普及解消事業を行うことが必要です。　　　　　　　　　　　　　　　　　　　　　　　　　　　　　　　　　④企業債残高対事業規模比率が類似団体と比較すると依然として高い状況であり、企業債の償還残高に対し、使用料収益が少ない状況であると判断できます。そのため、早急に料金水準を再検討する必要があると考えられます。なお、平成29年度の数値が前年度より低くなった理由は、企業債元金償還金に対する一般会計の繰出割合の変更によるものです。　　　　　　　　　　　　　　　　　　　　　　　　　　　　　　　　　　　　⑤経費回収率については、前述しておりますが、普及率が低水準であることから、使用料で回収すべき費用について、使用料収入で賄え切れていない状況です。なお、平成29年度については、処理場の維持管理負担金単価が上昇したため経費回収率は若干低下しております。　　　　　　　　　　　　　　　　　　　　　　　　　　　　　　　　　　　　　⑥汚水処理原価については、類似団体より若干低い数値ですが、処理場を保有しない当市下水道事業については、静岡県の流域処理場を利用することで効率的な汚水処理が行われており、適正な汚水処理原価となっていると判断できます。　　　　　　　　　　　　　　　　　　　　　　　　    　　　　　⑧水洗化率については、90％弱と類似団体とほぼ同水準でありますが、水洗化率向上のために、引き続き職員が説明会や未接続世帯を戸別訪問し接続啓発を行うことが必要です。</t>
    <rPh sb="231" eb="233">
      <t>ヒツヨウ</t>
    </rPh>
    <rPh sb="283" eb="285">
      <t>ルイジ</t>
    </rPh>
    <rPh sb="285" eb="287">
      <t>ダンタイ</t>
    </rPh>
    <rPh sb="306" eb="308">
      <t>キギョウ</t>
    </rPh>
    <rPh sb="310" eb="312">
      <t>ショウカン</t>
    </rPh>
    <rPh sb="312" eb="314">
      <t>ザンダカ</t>
    </rPh>
    <rPh sb="315" eb="316">
      <t>タイ</t>
    </rPh>
    <rPh sb="318" eb="321">
      <t>シヨウリョウ</t>
    </rPh>
    <rPh sb="321" eb="323">
      <t>シュウエキ</t>
    </rPh>
    <rPh sb="324" eb="325">
      <t>スク</t>
    </rPh>
    <rPh sb="327" eb="329">
      <t>ジョウキョウ</t>
    </rPh>
    <rPh sb="333" eb="335">
      <t>ハンダン</t>
    </rPh>
    <rPh sb="345" eb="347">
      <t>ソウキュウ</t>
    </rPh>
    <rPh sb="348" eb="350">
      <t>リョウキン</t>
    </rPh>
    <rPh sb="374" eb="376">
      <t>ヘイセイ</t>
    </rPh>
    <rPh sb="378" eb="380">
      <t>ネンド</t>
    </rPh>
    <rPh sb="381" eb="383">
      <t>スウチ</t>
    </rPh>
    <rPh sb="384" eb="387">
      <t>ゼンネンド</t>
    </rPh>
    <rPh sb="389" eb="390">
      <t>ヒク</t>
    </rPh>
    <rPh sb="394" eb="396">
      <t>リユウ</t>
    </rPh>
    <rPh sb="398" eb="400">
      <t>キギョウ</t>
    </rPh>
    <rPh sb="492" eb="495">
      <t>テイスイジュン</t>
    </rPh>
    <rPh sb="553" eb="556">
      <t>ショリジョウ</t>
    </rPh>
    <rPh sb="557" eb="559">
      <t>イジ</t>
    </rPh>
    <rPh sb="559" eb="561">
      <t>カンリ</t>
    </rPh>
    <rPh sb="561" eb="564">
      <t>フタンキン</t>
    </rPh>
    <rPh sb="564" eb="566">
      <t>タンカ</t>
    </rPh>
    <rPh sb="567" eb="569">
      <t>ジョウショウ</t>
    </rPh>
    <rPh sb="573" eb="575">
      <t>ケイヒ</t>
    </rPh>
    <rPh sb="575" eb="577">
      <t>カイシュウ</t>
    </rPh>
    <rPh sb="577" eb="578">
      <t>リツ</t>
    </rPh>
    <rPh sb="579" eb="581">
      <t>ジャッカン</t>
    </rPh>
    <rPh sb="581" eb="583">
      <t>テイカ</t>
    </rPh>
    <rPh sb="783" eb="785">
      <t>ルイジ</t>
    </rPh>
    <rPh sb="785" eb="787">
      <t>ダンタイ</t>
    </rPh>
    <rPh sb="790" eb="793">
      <t>ドウスイジュン</t>
    </rPh>
    <rPh sb="800" eb="803">
      <t>スイセンカ</t>
    </rPh>
    <rPh sb="803" eb="804">
      <t>リツ</t>
    </rPh>
    <rPh sb="804" eb="806">
      <t>コウジョウ</t>
    </rPh>
    <rPh sb="811" eb="812">
      <t>ヒ</t>
    </rPh>
    <rPh sb="813" eb="814">
      <t>ツヅ</t>
    </rPh>
    <rPh sb="818" eb="821">
      <t>セツメイカイ</t>
    </rPh>
    <rPh sb="838" eb="839">
      <t>オコナ</t>
    </rPh>
    <rPh sb="843" eb="845">
      <t>ヒツヨウ</t>
    </rPh>
    <phoneticPr fontId="4"/>
  </si>
  <si>
    <t>裾野市下水道事業は、平成3年度から資本費投資を開始しており、老朽管（法定耐用年数に近づいている管）は現時点ではありません。ただし、老朽化する時期より前にストックマネジメント手法を取り入れた管路等更新計画を策定することが必要であることから、平成31年度に社会資本整備総合交付金を利用し、ストックマネジメント策定基礎調査を行う予定です。</t>
    <rPh sb="19" eb="20">
      <t>ヒ</t>
    </rPh>
    <rPh sb="65" eb="68">
      <t>ロウキュウカ</t>
    </rPh>
    <rPh sb="70" eb="72">
      <t>ジキ</t>
    </rPh>
    <rPh sb="74" eb="75">
      <t>マエ</t>
    </rPh>
    <rPh sb="86" eb="88">
      <t>シュホウ</t>
    </rPh>
    <rPh sb="89" eb="90">
      <t>ト</t>
    </rPh>
    <rPh sb="91" eb="92">
      <t>イ</t>
    </rPh>
    <rPh sb="94" eb="96">
      <t>カンロ</t>
    </rPh>
    <rPh sb="96" eb="97">
      <t>トウ</t>
    </rPh>
    <rPh sb="97" eb="99">
      <t>コウシン</t>
    </rPh>
    <rPh sb="99" eb="101">
      <t>ケイカク</t>
    </rPh>
    <rPh sb="102" eb="104">
      <t>サクテイ</t>
    </rPh>
    <rPh sb="109" eb="111">
      <t>ヒツヨウ</t>
    </rPh>
    <rPh sb="119" eb="121">
      <t>ヘイセイ</t>
    </rPh>
    <rPh sb="123" eb="125">
      <t>ネンド</t>
    </rPh>
    <rPh sb="126" eb="137">
      <t>シャカイシホンセイビソウゴウコウフキン</t>
    </rPh>
    <rPh sb="138" eb="140">
      <t>リヨウ</t>
    </rPh>
    <rPh sb="152" eb="154">
      <t>サクテイ</t>
    </rPh>
    <rPh sb="154" eb="156">
      <t>キソ</t>
    </rPh>
    <rPh sb="156" eb="158">
      <t>チョウサ</t>
    </rPh>
    <rPh sb="159" eb="160">
      <t>オコナ</t>
    </rPh>
    <rPh sb="161" eb="163">
      <t>ヨテイ</t>
    </rPh>
    <phoneticPr fontId="4"/>
  </si>
  <si>
    <t>裾野市下水道事業は、供用開始が平成10年度と下水道事業としてはかなり若い（普及率が低い）分類に入ります。事業の性質上、普及率が低い水準であることは、経営基盤の整備が進んでいないことを意味しており、本来必要となる使用料収入が不足し、一般会計からの基準外繰入金を充当し事業実施している状況を示しております。今後、一般会計からの基準外繰入金をなくし、使用料収入で経営することを目指さなければなりません。最終的には、適正な使用料の設定が必要であると考えます。そのために当市下水道事業では、平成30年度から地方公営企業法を会計適用し、営業活動の数値化や資産の把握を厳格化しております。また、将来にわたり、市民に下水道事業の安定的なサービス提供し続けることを可能とするため、中長期的な経営の基本計画である経営戦略を平成32年度までに策定する見込みです。これらの計画をもとにこれまで以上に効率的、効果的な事業を実施していくことが重要です。</t>
    <rPh sb="65" eb="67">
      <t>スイジュン</t>
    </rPh>
    <rPh sb="134" eb="136">
      <t>ジッシ</t>
    </rPh>
    <rPh sb="151" eb="153">
      <t>コンゴ</t>
    </rPh>
    <rPh sb="198" eb="201">
      <t>サイシュウテキ</t>
    </rPh>
    <rPh sb="204" eb="206">
      <t>テキセイ</t>
    </rPh>
    <rPh sb="207" eb="209">
      <t>シヨウ</t>
    </rPh>
    <rPh sb="256" eb="258">
      <t>カイケイ</t>
    </rPh>
    <rPh sb="374" eb="376">
      <t>ケイカク</t>
    </rPh>
    <rPh sb="384" eb="386">
      <t>イジョウ</t>
    </rPh>
    <rPh sb="387" eb="390">
      <t>コウリツテキ</t>
    </rPh>
    <rPh sb="391" eb="394">
      <t>コウカテキ</t>
    </rPh>
    <rPh sb="395" eb="397">
      <t>ジギョウ</t>
    </rPh>
    <rPh sb="398" eb="400">
      <t>ジッシ</t>
    </rPh>
    <rPh sb="407" eb="409">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</si>
</sst>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36-4C21-9E73-6B2476D9AD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c:ext xmlns:c16="http://schemas.microsoft.com/office/drawing/2014/chart" uri="{C3380CC4-5D6E-409C-BE32-E72D297353CC}">
              <c16:uniqueId val="{00000001-6E36-4C21-9E73-6B2476D9AD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82-406E-904D-7D16CF6014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c:ext xmlns:c16="http://schemas.microsoft.com/office/drawing/2014/chart" uri="{C3380CC4-5D6E-409C-BE32-E72D297353CC}">
              <c16:uniqueId val="{00000001-3E82-406E-904D-7D16CF6014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93.2</c:v>
                </c:pt>
                <c:pt idx="1">
                  <c:v>88.33</c:v>
                </c:pt>
                <c:pt idx="2">
                  <c:v>85.95</c:v>
                </c:pt>
                <c:pt idx="3">
                  <c:v>87.04</c:v>
                </c:pt>
                <c:pt idx="4">
                  <c:v>87.8</c:v>
                </c:pt>
              </c:numCache>
            </c:numRef>
          </c:val>
          <c:extLst>
            <c:ext xmlns:c16="http://schemas.microsoft.com/office/drawing/2014/chart" uri="{C3380CC4-5D6E-409C-BE32-E72D297353CC}">
              <c16:uniqueId val="{00000000-E375-421C-8D6A-D0468129B1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c:ext xmlns:c16="http://schemas.microsoft.com/office/drawing/2014/chart" uri="{C3380CC4-5D6E-409C-BE32-E72D297353CC}">
              <c16:uniqueId val="{00000001-E375-421C-8D6A-D0468129B1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54.44</c:v>
                </c:pt>
                <c:pt idx="1">
                  <c:v>89.04</c:v>
                </c:pt>
                <c:pt idx="2">
                  <c:v>89.65</c:v>
                </c:pt>
                <c:pt idx="3">
                  <c:v>91.35</c:v>
                </c:pt>
                <c:pt idx="4">
                  <c:v>88.68</c:v>
                </c:pt>
              </c:numCache>
            </c:numRef>
          </c:val>
          <c:extLst>
            <c:ext xmlns:c16="http://schemas.microsoft.com/office/drawing/2014/chart" uri="{C3380CC4-5D6E-409C-BE32-E72D297353CC}">
              <c16:uniqueId val="{00000000-C7CD-45F2-A124-8FC5D12B6A3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D-45F2-A124-8FC5D12B6A3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31-4955-A176-3C9F697F3D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31-4955-A176-3C9F697F3D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5E-4592-9D73-1FFD068DA7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5E-4592-9D73-1FFD068DA7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8D-436A-B9DD-EF54A0047C5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8D-436A-B9DD-EF54A0047C5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19-4277-8C70-0D8AFAE82B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19-4277-8C70-0D8AFAE82B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1977.62</c:v>
                </c:pt>
                <c:pt idx="1">
                  <c:v>1887.46</c:v>
                </c:pt>
                <c:pt idx="2">
                  <c:v>2698.11</c:v>
                </c:pt>
                <c:pt idx="3">
                  <c:v>3201.25</c:v>
                </c:pt>
                <c:pt idx="4">
                  <c:v>2151.64</c:v>
                </c:pt>
              </c:numCache>
            </c:numRef>
          </c:val>
          <c:extLst>
            <c:ext xmlns:c16="http://schemas.microsoft.com/office/drawing/2014/chart" uri="{C3380CC4-5D6E-409C-BE32-E72D297353CC}">
              <c16:uniqueId val="{00000000-A91A-4AC3-A5FE-181AA542A6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c:ext xmlns:c16="http://schemas.microsoft.com/office/drawing/2014/chart" uri="{C3380CC4-5D6E-409C-BE32-E72D297353CC}">
              <c16:uniqueId val="{00000001-A91A-4AC3-A5FE-181AA542A6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42.17</c:v>
                </c:pt>
                <c:pt idx="1">
                  <c:v>72.709999999999994</c:v>
                </c:pt>
                <c:pt idx="2">
                  <c:v>72.86</c:v>
                </c:pt>
                <c:pt idx="3">
                  <c:v>72.989999999999995</c:v>
                </c:pt>
                <c:pt idx="4">
                  <c:v>69.09</c:v>
                </c:pt>
              </c:numCache>
            </c:numRef>
          </c:val>
          <c:extLst>
            <c:ext xmlns:c16="http://schemas.microsoft.com/office/drawing/2014/chart" uri="{C3380CC4-5D6E-409C-BE32-E72D297353CC}">
              <c16:uniqueId val="{00000000-AB50-4CCA-B4AE-1F027D32BB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c:ext xmlns:c16="http://schemas.microsoft.com/office/drawing/2014/chart" uri="{C3380CC4-5D6E-409C-BE32-E72D297353CC}">
              <c16:uniqueId val="{00000001-AB50-4CCA-B4AE-1F027D32BB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269.33</c:v>
                </c:pt>
                <c:pt idx="1">
                  <c:v>158.66999999999999</c:v>
                </c:pt>
                <c:pt idx="2">
                  <c:v>158.71</c:v>
                </c:pt>
                <c:pt idx="3">
                  <c:v>158.71</c:v>
                </c:pt>
                <c:pt idx="4">
                  <c:v>160.27000000000001</c:v>
                </c:pt>
              </c:numCache>
            </c:numRef>
          </c:val>
          <c:extLst>
            <c:ext xmlns:c16="http://schemas.microsoft.com/office/drawing/2014/chart" uri="{C3380CC4-5D6E-409C-BE32-E72D297353CC}">
              <c16:uniqueId val="{00000000-1060-4DE0-A540-0CA8CE88752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c:ext xmlns:c16="http://schemas.microsoft.com/office/drawing/2014/chart" uri="{C3380CC4-5D6E-409C-BE32-E72D297353CC}">
              <c16:uniqueId val="{00000001-1060-4DE0-A540-0CA8CE88752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61" zoomScaleNormal="100" workbookViewId="0">
      <selection activeCell="B14" sqref="B14:BJ1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静岡県　裾野市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6">
        <f>データ!S6</f>
        <v>52484</v>
      </c>
      <c r="AM8" s="66"/>
      <c r="AN8" s="66"/>
      <c r="AO8" s="66"/>
      <c r="AP8" s="66"/>
      <c r="AQ8" s="66"/>
      <c r="AR8" s="66"/>
      <c r="AS8" s="66"/>
      <c r="AT8" s="65">
        <f>データ!T6</f>
        <v>138.12</v>
      </c>
      <c r="AU8" s="65"/>
      <c r="AV8" s="65"/>
      <c r="AW8" s="65"/>
      <c r="AX8" s="65"/>
      <c r="AY8" s="65"/>
      <c r="AZ8" s="65"/>
      <c r="BA8" s="65"/>
      <c r="BB8" s="65">
        <f>データ!U6</f>
        <v>379.99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41.91</v>
      </c>
      <c r="Q10" s="65"/>
      <c r="R10" s="65"/>
      <c r="S10" s="65"/>
      <c r="T10" s="65"/>
      <c r="U10" s="65"/>
      <c r="V10" s="65"/>
      <c r="W10" s="65">
        <f>データ!Q6</f>
        <v>90.67</v>
      </c>
      <c r="X10" s="65"/>
      <c r="Y10" s="65"/>
      <c r="Z10" s="65"/>
      <c r="AA10" s="65"/>
      <c r="AB10" s="65"/>
      <c r="AC10" s="65"/>
      <c r="AD10" s="66">
        <f>データ!R6</f>
        <v>2052</v>
      </c>
      <c r="AE10" s="66"/>
      <c r="AF10" s="66"/>
      <c r="AG10" s="66"/>
      <c r="AH10" s="66"/>
      <c r="AI10" s="66"/>
      <c r="AJ10" s="66"/>
      <c r="AK10" s="2"/>
      <c r="AL10" s="66">
        <f>データ!V6</f>
        <v>21932</v>
      </c>
      <c r="AM10" s="66"/>
      <c r="AN10" s="66"/>
      <c r="AO10" s="66"/>
      <c r="AP10" s="66"/>
      <c r="AQ10" s="66"/>
      <c r="AR10" s="66"/>
      <c r="AS10" s="66"/>
      <c r="AT10" s="65">
        <f>データ!W6</f>
        <v>3.64</v>
      </c>
      <c r="AU10" s="65"/>
      <c r="AV10" s="65"/>
      <c r="AW10" s="65"/>
      <c r="AX10" s="65"/>
      <c r="AY10" s="65"/>
      <c r="AZ10" s="65"/>
      <c r="BA10" s="65"/>
      <c r="BB10" s="65">
        <f>データ!X6</f>
        <v>6025.27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121</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bBBbOkAgLzbIT9BDirpTCFe1d3k5v92fdyybvGNIkYMyuUwSgeftJLQb/+OCpXHhQZsuoNsHx21itVv7JN87Tg==" saltValue="tMWv4I44WBnLvUH79GFsm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2">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2">
      <c r="A6" s="27" t="s">
        <v>107</v>
      </c>
      <c r="B6" s="32">
        <f>B7</f>
        <v>2017</v>
      </c>
      <c r="C6" s="32">
        <f t="shared" ref="C6:X6" si="3">C7</f>
        <v>222208</v>
      </c>
      <c r="D6" s="32">
        <f t="shared" si="3"/>
        <v>47</v>
      </c>
      <c r="E6" s="32">
        <f t="shared" si="3"/>
        <v>17</v>
      </c>
      <c r="F6" s="32">
        <f t="shared" si="3"/>
        <v>1</v>
      </c>
      <c r="G6" s="32">
        <f t="shared" si="3"/>
        <v>0</v>
      </c>
      <c r="H6" s="32" t="str">
        <f t="shared" si="3"/>
        <v>静岡県　裾野市</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41.91</v>
      </c>
      <c r="Q6" s="33">
        <f t="shared" si="3"/>
        <v>90.67</v>
      </c>
      <c r="R6" s="33">
        <f t="shared" si="3"/>
        <v>2052</v>
      </c>
      <c r="S6" s="33">
        <f t="shared" si="3"/>
        <v>52484</v>
      </c>
      <c r="T6" s="33">
        <f t="shared" si="3"/>
        <v>138.12</v>
      </c>
      <c r="U6" s="33">
        <f t="shared" si="3"/>
        <v>379.99</v>
      </c>
      <c r="V6" s="33">
        <f t="shared" si="3"/>
        <v>21932</v>
      </c>
      <c r="W6" s="33">
        <f t="shared" si="3"/>
        <v>3.64</v>
      </c>
      <c r="X6" s="33">
        <f t="shared" si="3"/>
        <v>6025.27</v>
      </c>
      <c r="Y6" s="34">
        <f>IF(Y7="",NA(),Y7)</f>
        <v>54.44</v>
      </c>
      <c r="Z6" s="34">
        <f t="shared" ref="Z6:AH6" si="4">IF(Z7="",NA(),Z7)</f>
        <v>89.04</v>
      </c>
      <c r="AA6" s="34">
        <f t="shared" si="4"/>
        <v>89.65</v>
      </c>
      <c r="AB6" s="34">
        <f t="shared" si="4"/>
        <v>91.35</v>
      </c>
      <c r="AC6" s="34">
        <f t="shared" si="4"/>
        <v>88.68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1977.62</v>
      </c>
      <c r="BG6" s="34">
        <f t="shared" ref="BG6:BO6" si="7">IF(BG7="",NA(),BG7)</f>
        <v>1887.46</v>
      </c>
      <c r="BH6" s="34">
        <f t="shared" si="7"/>
        <v>2698.11</v>
      </c>
      <c r="BI6" s="34">
        <f t="shared" si="7"/>
        <v>3201.25</v>
      </c>
      <c r="BJ6" s="34">
        <f t="shared" si="7"/>
        <v>2151.64</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42.17</v>
      </c>
      <c r="BR6" s="34">
        <f t="shared" ref="BR6:BZ6" si="8">IF(BR7="",NA(),BR7)</f>
        <v>72.709999999999994</v>
      </c>
      <c r="BS6" s="34">
        <f t="shared" si="8"/>
        <v>72.86</v>
      </c>
      <c r="BT6" s="34">
        <f t="shared" si="8"/>
        <v>72.989999999999995</v>
      </c>
      <c r="BU6" s="34">
        <f t="shared" si="8"/>
        <v>69.09</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269.33</v>
      </c>
      <c r="CC6" s="34">
        <f t="shared" ref="CC6:CK6" si="9">IF(CC7="",NA(),CC7)</f>
        <v>158.66999999999999</v>
      </c>
      <c r="CD6" s="34">
        <f t="shared" si="9"/>
        <v>158.71</v>
      </c>
      <c r="CE6" s="34">
        <f t="shared" si="9"/>
        <v>158.71</v>
      </c>
      <c r="CF6" s="34">
        <f t="shared" si="9"/>
        <v>160.27000000000001</v>
      </c>
      <c r="CG6" s="34">
        <f t="shared" si="9"/>
        <v>182.55</v>
      </c>
      <c r="CH6" s="34">
        <f t="shared" si="9"/>
        <v>184.87</v>
      </c>
      <c r="CI6" s="34">
        <f t="shared" si="9"/>
        <v>195.88</v>
      </c>
      <c r="CJ6" s="34">
        <f t="shared" si="9"/>
        <v>193.1</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50.27</v>
      </c>
      <c r="CS6" s="34">
        <f t="shared" si="10"/>
        <v>51.08</v>
      </c>
      <c r="CT6" s="34">
        <f t="shared" si="10"/>
        <v>49.75</v>
      </c>
      <c r="CU6" s="34">
        <f t="shared" si="10"/>
        <v>51.05</v>
      </c>
      <c r="CV6" s="34">
        <f t="shared" si="10"/>
        <v>50.12</v>
      </c>
      <c r="CW6" s="33" t="str">
        <f>IF(CW7="","",IF(CW7="-","【-】","【"&amp;SUBSTITUTE(TEXT(CW7,"#,##0.00"),"-","△")&amp;"】"))</f>
        <v>【60.13】</v>
      </c>
      <c r="CX6" s="34">
        <f>IF(CX7="",NA(),CX7)</f>
        <v>93.2</v>
      </c>
      <c r="CY6" s="34">
        <f t="shared" ref="CY6:DG6" si="11">IF(CY7="",NA(),CY7)</f>
        <v>88.33</v>
      </c>
      <c r="CZ6" s="34">
        <f t="shared" si="11"/>
        <v>85.95</v>
      </c>
      <c r="DA6" s="34">
        <f t="shared" si="11"/>
        <v>87.04</v>
      </c>
      <c r="DB6" s="34">
        <f t="shared" si="11"/>
        <v>87.8</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2">
      <c r="A7" s="27"/>
      <c r="B7" s="36">
        <v>2017</v>
      </c>
      <c r="C7" s="36">
        <v>222208</v>
      </c>
      <c r="D7" s="36">
        <v>47</v>
      </c>
      <c r="E7" s="36">
        <v>17</v>
      </c>
      <c r="F7" s="36">
        <v>1</v>
      </c>
      <c r="G7" s="36">
        <v>0</v>
      </c>
      <c r="H7" s="36" t="s">
        <v>108</v>
      </c>
      <c r="I7" s="36" t="s">
        <v>109</v>
      </c>
      <c r="J7" s="36" t="s">
        <v>110</v>
      </c>
      <c r="K7" s="36" t="s">
        <v>111</v>
      </c>
      <c r="L7" s="36" t="s">
        <v>112</v>
      </c>
      <c r="M7" s="36" t="s">
        <v>113</v>
      </c>
      <c r="N7" s="37" t="s">
        <v>114</v>
      </c>
      <c r="O7" s="37" t="s">
        <v>115</v>
      </c>
      <c r="P7" s="37">
        <v>41.91</v>
      </c>
      <c r="Q7" s="37">
        <v>90.67</v>
      </c>
      <c r="R7" s="37">
        <v>2052</v>
      </c>
      <c r="S7" s="37">
        <v>52484</v>
      </c>
      <c r="T7" s="37">
        <v>138.12</v>
      </c>
      <c r="U7" s="37">
        <v>379.99</v>
      </c>
      <c r="V7" s="37">
        <v>21932</v>
      </c>
      <c r="W7" s="37">
        <v>3.64</v>
      </c>
      <c r="X7" s="37">
        <v>6025.27</v>
      </c>
      <c r="Y7" s="37">
        <v>54.44</v>
      </c>
      <c r="Z7" s="37">
        <v>89.04</v>
      </c>
      <c r="AA7" s="37">
        <v>89.65</v>
      </c>
      <c r="AB7" s="37">
        <v>91.35</v>
      </c>
      <c r="AC7" s="37">
        <v>88.68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1977.62</v>
      </c>
      <c r="BG7" s="37">
        <v>1887.46</v>
      </c>
      <c r="BH7" s="37">
        <v>2698.11</v>
      </c>
      <c r="BI7" s="37">
        <v>3201.25</v>
      </c>
      <c r="BJ7" s="37">
        <v>2151.64</v>
      </c>
      <c r="BK7" s="37">
        <v>1119.4100000000001</v>
      </c>
      <c r="BL7" s="37">
        <v>1067.74</v>
      </c>
      <c r="BM7" s="37">
        <v>1018.27</v>
      </c>
      <c r="BN7" s="37">
        <v>1120.55</v>
      </c>
      <c r="BO7" s="37">
        <v>855.79</v>
      </c>
      <c r="BP7" s="37">
        <v>707.33</v>
      </c>
      <c r="BQ7" s="37">
        <v>42.17</v>
      </c>
      <c r="BR7" s="37">
        <v>72.709999999999994</v>
      </c>
      <c r="BS7" s="37">
        <v>72.86</v>
      </c>
      <c r="BT7" s="37">
        <v>72.989999999999995</v>
      </c>
      <c r="BU7" s="37">
        <v>69.09</v>
      </c>
      <c r="BV7" s="37">
        <v>71.349999999999994</v>
      </c>
      <c r="BW7" s="37">
        <v>73.569999999999993</v>
      </c>
      <c r="BX7" s="37">
        <v>71.569999999999993</v>
      </c>
      <c r="BY7" s="37">
        <v>73.28</v>
      </c>
      <c r="BZ7" s="37">
        <v>82.82</v>
      </c>
      <c r="CA7" s="37">
        <v>101.26</v>
      </c>
      <c r="CB7" s="37">
        <v>269.33</v>
      </c>
      <c r="CC7" s="37">
        <v>158.66999999999999</v>
      </c>
      <c r="CD7" s="37">
        <v>158.71</v>
      </c>
      <c r="CE7" s="37">
        <v>158.71</v>
      </c>
      <c r="CF7" s="37">
        <v>160.27000000000001</v>
      </c>
      <c r="CG7" s="37">
        <v>182.55</v>
      </c>
      <c r="CH7" s="37">
        <v>184.87</v>
      </c>
      <c r="CI7" s="37">
        <v>195.88</v>
      </c>
      <c r="CJ7" s="37">
        <v>193.1</v>
      </c>
      <c r="CK7" s="37">
        <v>165.76</v>
      </c>
      <c r="CL7" s="37">
        <v>136.38999999999999</v>
      </c>
      <c r="CM7" s="37" t="s">
        <v>114</v>
      </c>
      <c r="CN7" s="37" t="s">
        <v>114</v>
      </c>
      <c r="CO7" s="37" t="s">
        <v>114</v>
      </c>
      <c r="CP7" s="37" t="s">
        <v>114</v>
      </c>
      <c r="CQ7" s="37" t="s">
        <v>114</v>
      </c>
      <c r="CR7" s="37">
        <v>50.27</v>
      </c>
      <c r="CS7" s="37">
        <v>51.08</v>
      </c>
      <c r="CT7" s="37">
        <v>49.75</v>
      </c>
      <c r="CU7" s="37">
        <v>51.05</v>
      </c>
      <c r="CV7" s="37">
        <v>50.12</v>
      </c>
      <c r="CW7" s="37">
        <v>60.13</v>
      </c>
      <c r="CX7" s="37">
        <v>93.2</v>
      </c>
      <c r="CY7" s="37">
        <v>88.33</v>
      </c>
      <c r="CZ7" s="37">
        <v>85.95</v>
      </c>
      <c r="DA7" s="37">
        <v>87.04</v>
      </c>
      <c r="DB7" s="37">
        <v>87.8</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0.16</v>
      </c>
      <c r="EM7" s="37">
        <v>0.19</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松村　和俊</cp:lastModifiedBy>
  <cp:lastPrinted>2019-01-16T01:51:58Z</cp:lastPrinted>
  <dcterms:created xsi:type="dcterms:W3CDTF">2018-12-03T09:04:39Z</dcterms:created>
  <dcterms:modified xsi:type="dcterms:W3CDTF">2019-01-16T01:52:12Z</dcterms:modified>
  <cp:category/>
</cp:coreProperties>
</file>