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08_都市建設部\05_下水道課\91_課共有フォルダ\91 庁外報告\経営分析比較表\Ｈ29経営比較分析\"/>
    </mc:Choice>
  </mc:AlternateContent>
  <workbookProtection workbookAlgorithmName="SHA-512" workbookHashValue="tLADtS2xEzKe8mtFoxEGstykaEcocXlRMcbX30lDqinE6CTzKCEceOVz4JH9RONBCUAMiBsawkLCh/Jpy4888g==" workbookSaltValue="ardm/L8O2ZHiz8o5n+Otrw==" workbookSpinCount="100000" lockStructure="1"/>
  <bookViews>
    <workbookView xWindow="0" yWindow="0" windowWidth="21465" windowHeight="83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<sst xmlns="http://schemas.openxmlformats.org/spreadsheetml/2006/main" count="240" uniqueCount="126">
  <si>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</si>
  <si>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</si>
  <si>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</si>
  <si>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</si>
  <si>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</si>
  <si>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</si>
  <si>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</si>
  <si>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</si>
  <si>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</si>
  <si>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</si>
  <si>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</si>
  <si>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</si>
  <si>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</si>
  <si>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</si>
  <si>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</si>
  <si>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</si>
  <si>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</si>
  <si>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</si>
  <si>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</si>
  <si>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</si>
  <si>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</si>
  <si>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</si>
  <si>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</si>
  <si>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</si>
  <si>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</si>
  <si>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</si>
  <si>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</si>
  <si>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</si>
  <si>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</si>
  <si>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</si>
  <si>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</si>
  <si>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</si>
  <si>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</si>
  <si>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</si>
  <si>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</si>
  <si>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</si>
  <si>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</si>
  <si>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</si>
  <si>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</si>
  <si>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</si>
  <si>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</si>
  <si>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</si>
  <si>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</si>
  <si>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</si>
  <si>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</si>
  <si>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</si>
  <si>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</si>
  <si>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</si>
  <si>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</si>
  <si>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</si>
  <si>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</si>
  <si>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</si>
  <si>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</si>
  <si>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</si>
  <si>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</si>
  <si>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</si>
  <si>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</si>
  <si>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</si>
  <si>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</si>
  <si>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</si>
  <si>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</si>
  <si>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</si>
  <si>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</si>
  <si>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</si>
  <si>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</si>
  <si>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</si>
  <si>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</si>
  <si>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</si>
  <si>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</si>
  <si>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</si>
  <si>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</si>
  <si>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</si>
  <si>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</si>
  <si>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</si>
  <si>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</si>
  <si>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</si>
  <si>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</si>
  <si>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</si>
  <si>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</si>
  <si>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</si>
  <si>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</si>
  <si>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</si>
  <si>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</si>
  <si>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</si>
  <si>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</si>
  <si>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</si>
  <si>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</si>
  <si>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</si>
  <si>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</si>
  <si>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</si>
  <si>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</si>
  <si>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</si>
  <si>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</si>
  <si>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</si>
  <si>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</si>
  <si>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</si>
  <si>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</si>
  <si>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</si>
  <si>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</si>
  <si>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</si>
  <si>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</si>
  <si>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</si>
  <si>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</si>
  <si>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</si>
  <si>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</si>
  <si>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</si>
  <si>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</si>
  <si>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</si>
  <si>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</si>
  <si>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</si>
  <si>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袋井市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</si>
  <si>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</si>
  <si>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</si>
  <si>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</si>
  <si>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</si>
  <si>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</si>
  <si>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</si>
  <si>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</si>
  <si>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</si>
  <si>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</si>
  <si>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</si>
  <si>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</si>
  <si>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</si>
  <si>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管渠の布設から比較的年数が浅く、類似団体と同程度の率となっている。</t>
    <rPh sb="0" eb="2">
      <t>カンキョ</t>
    </rPh>
    <rPh sb="3" eb="5">
      <t>フセツ</t>
    </rPh>
    <rPh sb="7" eb="9">
      <t>ヒカク</t>
    </rPh>
    <rPh sb="9" eb="10">
      <t>テキ</t>
    </rPh>
    <rPh sb="10" eb="12">
      <t>ネンスウ</t>
    </rPh>
    <rPh sb="13" eb="14">
      <t>アサ</t>
    </rPh>
    <rPh sb="16" eb="18">
      <t>ルイジ</t>
    </rPh>
    <rPh sb="18" eb="20">
      <t>ダンタイ</t>
    </rPh>
    <rPh sb="21" eb="24">
      <t>ドウテイド</t>
    </rPh>
    <rPh sb="25" eb="26">
      <t>リツ</t>
    </rPh>
    <phoneticPr fontId="4"/>
  </si>
  <si>
    <t>①については、分流式下水道等に要する経費の算定方法を改めたことに伴い、他会計繰入金が増となったため、平成28年度に比べ21.83ポイント増となった。
④については、分流式下水道等に要する経費の算定方法を改めたことに伴い、一般会計負担額が増となったため、479.85ポイント減となった。
⑤については、分流式下水道等に要する経費の算定方法を改めたことに伴い、汚水処理費に充てる元金償還金が大幅に減ったため、経費回収率が上昇したが、類似団体や全国と比べ低い水準であることから、使用料の料金体系を定期的に見直し、改善を図っていく必要がある。
⑥については、分流式下水道等に要する経費の算定方法を改めたことに伴い、汚水処理費が大幅に減ったため、汚水処理原価が大きく下がった。
⑦については、事業の進捗により処理水量が増え、類似団体とほぼ同率の施設利用率となった。
⑧については、個別訪問や工事前説明会等における接続推進活動の継続により、上昇を続けている。</t>
    <rPh sb="7" eb="9">
      <t>ブンリュウ</t>
    </rPh>
    <rPh sb="9" eb="10">
      <t>シキ</t>
    </rPh>
    <rPh sb="10" eb="13">
      <t>ゲスイドウ</t>
    </rPh>
    <rPh sb="13" eb="14">
      <t>ナド</t>
    </rPh>
    <rPh sb="15" eb="16">
      <t>ヨウ</t>
    </rPh>
    <rPh sb="18" eb="20">
      <t>ケイヒ</t>
    </rPh>
    <rPh sb="21" eb="23">
      <t>サンテイ</t>
    </rPh>
    <rPh sb="23" eb="25">
      <t>ホウホウ</t>
    </rPh>
    <rPh sb="26" eb="27">
      <t>アラタ</t>
    </rPh>
    <rPh sb="32" eb="33">
      <t>トモナ</t>
    </rPh>
    <rPh sb="35" eb="36">
      <t>タ</t>
    </rPh>
    <rPh sb="36" eb="38">
      <t>カイケイ</t>
    </rPh>
    <rPh sb="38" eb="40">
      <t>クリイレ</t>
    </rPh>
    <rPh sb="40" eb="41">
      <t>キン</t>
    </rPh>
    <rPh sb="42" eb="43">
      <t>ゾウ</t>
    </rPh>
    <rPh sb="50" eb="52">
      <t>ヘイセイ</t>
    </rPh>
    <rPh sb="54" eb="56">
      <t>ネンド</t>
    </rPh>
    <rPh sb="57" eb="58">
      <t>クラ</t>
    </rPh>
    <rPh sb="68" eb="69">
      <t>ゾウ</t>
    </rPh>
    <rPh sb="96" eb="98">
      <t>サンテイ</t>
    </rPh>
    <rPh sb="98" eb="100">
      <t>ホウホウ</t>
    </rPh>
    <rPh sb="110" eb="112">
      <t>イッパン</t>
    </rPh>
    <rPh sb="112" eb="114">
      <t>カイケイ</t>
    </rPh>
    <rPh sb="114" eb="116">
      <t>フタン</t>
    </rPh>
    <rPh sb="116" eb="117">
      <t>ガク</t>
    </rPh>
    <rPh sb="118" eb="119">
      <t>ゾウ</t>
    </rPh>
    <rPh sb="136" eb="137">
      <t>ゲン</t>
    </rPh>
    <rPh sb="166" eb="168">
      <t>ホウホウ</t>
    </rPh>
    <rPh sb="178" eb="180">
      <t>オスイ</t>
    </rPh>
    <rPh sb="180" eb="182">
      <t>ショリ</t>
    </rPh>
    <rPh sb="182" eb="183">
      <t>ヒ</t>
    </rPh>
    <rPh sb="184" eb="185">
      <t>ア</t>
    </rPh>
    <rPh sb="187" eb="189">
      <t>ガンキン</t>
    </rPh>
    <rPh sb="189" eb="191">
      <t>ショウカン</t>
    </rPh>
    <rPh sb="191" eb="192">
      <t>キン</t>
    </rPh>
    <rPh sb="193" eb="195">
      <t>オオハバ</t>
    </rPh>
    <rPh sb="196" eb="197">
      <t>ヘ</t>
    </rPh>
    <rPh sb="202" eb="204">
      <t>ケイヒ</t>
    </rPh>
    <rPh sb="204" eb="206">
      <t>カイシュウ</t>
    </rPh>
    <rPh sb="206" eb="207">
      <t>リツ</t>
    </rPh>
    <rPh sb="208" eb="210">
      <t>ジョウショウ</t>
    </rPh>
    <rPh sb="214" eb="216">
      <t>ルイジ</t>
    </rPh>
    <rPh sb="216" eb="218">
      <t>ダンタイ</t>
    </rPh>
    <rPh sb="219" eb="221">
      <t>ゼンコク</t>
    </rPh>
    <rPh sb="222" eb="223">
      <t>クラ</t>
    </rPh>
    <rPh sb="224" eb="225">
      <t>ヒク</t>
    </rPh>
    <rPh sb="226" eb="228">
      <t>スイジュン</t>
    </rPh>
    <rPh sb="291" eb="293">
      <t>ホウホウ</t>
    </rPh>
    <rPh sb="303" eb="305">
      <t>オスイ</t>
    </rPh>
    <rPh sb="305" eb="307">
      <t>ショリ</t>
    </rPh>
    <rPh sb="307" eb="308">
      <t>ヒ</t>
    </rPh>
    <rPh sb="341" eb="343">
      <t>ジギョウ</t>
    </rPh>
    <rPh sb="344" eb="346">
      <t>シンチョク</t>
    </rPh>
    <rPh sb="349" eb="351">
      <t>ショリ</t>
    </rPh>
    <rPh sb="351" eb="353">
      <t>スイリョウ</t>
    </rPh>
    <rPh sb="354" eb="355">
      <t>フ</t>
    </rPh>
    <rPh sb="357" eb="359">
      <t>ルイジ</t>
    </rPh>
    <rPh sb="359" eb="361">
      <t>ダンタイ</t>
    </rPh>
    <rPh sb="364" eb="366">
      <t>ドウリツ</t>
    </rPh>
    <rPh sb="367" eb="369">
      <t>シセツ</t>
    </rPh>
    <rPh sb="369" eb="372">
      <t>リヨウリツ</t>
    </rPh>
    <rPh sb="385" eb="387">
      <t>コベツ</t>
    </rPh>
    <rPh sb="387" eb="389">
      <t>ホウモン</t>
    </rPh>
    <rPh sb="390" eb="392">
      <t>コウジ</t>
    </rPh>
    <rPh sb="392" eb="393">
      <t>マエ</t>
    </rPh>
    <rPh sb="393" eb="396">
      <t>セツメイカイ</t>
    </rPh>
    <rPh sb="396" eb="397">
      <t>トウ</t>
    </rPh>
    <rPh sb="401" eb="403">
      <t>セツゾク</t>
    </rPh>
    <rPh sb="403" eb="405">
      <t>スイシン</t>
    </rPh>
    <rPh sb="405" eb="407">
      <t>カツドウ</t>
    </rPh>
    <rPh sb="408" eb="410">
      <t>ケイゾク</t>
    </rPh>
    <rPh sb="414" eb="416">
      <t>ジョウショウ</t>
    </rPh>
    <rPh sb="417" eb="418">
      <t>ツヅ</t>
    </rPh>
    <phoneticPr fontId="4"/>
  </si>
  <si>
    <t>事業整備率が低く、使用料収入で賄うべき汚水処理費（公費負担分を除く）を一般会計からの繰入金に依存する状況が続いている。
事業整備をすすめ有収水量を増やすとともに、使用料の料金体系を定期的に見直し、早期の回収率100％を目指していく。
また、施設整備の効率的かつ効果的な維持管理を行うとともに、中期経営計画やストックマネジメント計画に基づき計画的に更新していく。</t>
    <rPh sb="0" eb="2">
      <t>ジギョウ</t>
    </rPh>
    <rPh sb="2" eb="4">
      <t>セイビ</t>
    </rPh>
    <rPh sb="4" eb="5">
      <t>リツ</t>
    </rPh>
    <rPh sb="6" eb="7">
      <t>ヒク</t>
    </rPh>
    <rPh sb="9" eb="12">
      <t>シヨウリョウ</t>
    </rPh>
    <rPh sb="12" eb="14">
      <t>シュウニュウ</t>
    </rPh>
    <rPh sb="15" eb="16">
      <t>マカナ</t>
    </rPh>
    <rPh sb="19" eb="21">
      <t>オスイ</t>
    </rPh>
    <rPh sb="21" eb="23">
      <t>ショリ</t>
    </rPh>
    <rPh sb="23" eb="24">
      <t>ヒ</t>
    </rPh>
    <rPh sb="25" eb="27">
      <t>コウヒ</t>
    </rPh>
    <rPh sb="27" eb="29">
      <t>フタン</t>
    </rPh>
    <rPh sb="29" eb="30">
      <t>ブン</t>
    </rPh>
    <rPh sb="31" eb="32">
      <t>ノゾ</t>
    </rPh>
    <rPh sb="35" eb="37">
      <t>イッパン</t>
    </rPh>
    <rPh sb="37" eb="39">
      <t>カイケイ</t>
    </rPh>
    <rPh sb="42" eb="44">
      <t>クリイレ</t>
    </rPh>
    <rPh sb="44" eb="45">
      <t>キン</t>
    </rPh>
    <rPh sb="46" eb="48">
      <t>イゾン</t>
    </rPh>
    <rPh sb="50" eb="52">
      <t>ジョウキョウ</t>
    </rPh>
    <rPh sb="53" eb="54">
      <t>ツヅ</t>
    </rPh>
    <rPh sb="60" eb="62">
      <t>ジギョウ</t>
    </rPh>
    <rPh sb="62" eb="64">
      <t>セイビ</t>
    </rPh>
    <rPh sb="68" eb="69">
      <t>ユウ</t>
    </rPh>
    <rPh sb="70" eb="72">
      <t>スイリョウ</t>
    </rPh>
    <rPh sb="73" eb="74">
      <t>フ</t>
    </rPh>
    <rPh sb="81" eb="84">
      <t>シヨウリョウ</t>
    </rPh>
    <rPh sb="85" eb="87">
      <t>リョウキン</t>
    </rPh>
    <rPh sb="87" eb="89">
      <t>タイケイ</t>
    </rPh>
    <rPh sb="90" eb="93">
      <t>テイキテキ</t>
    </rPh>
    <rPh sb="94" eb="96">
      <t>ミナオ</t>
    </rPh>
    <rPh sb="98" eb="100">
      <t>ソウキ</t>
    </rPh>
    <rPh sb="101" eb="103">
      <t>カイシュウ</t>
    </rPh>
    <rPh sb="103" eb="104">
      <t>リツ</t>
    </rPh>
    <rPh sb="109" eb="111">
      <t>メザ</t>
    </rPh>
    <rPh sb="120" eb="122">
      <t>シセツ</t>
    </rPh>
    <rPh sb="122" eb="124">
      <t>セイビ</t>
    </rPh>
    <rPh sb="125" eb="128">
      <t>コウリツテキ</t>
    </rPh>
    <rPh sb="130" eb="133">
      <t>コウカテキ</t>
    </rPh>
    <rPh sb="134" eb="136">
      <t>イジ</t>
    </rPh>
    <rPh sb="136" eb="138">
      <t>カンリ</t>
    </rPh>
    <rPh sb="139" eb="140">
      <t>オコナ</t>
    </rPh>
    <rPh sb="146" eb="148">
      <t>チュウキ</t>
    </rPh>
    <rPh sb="148" eb="150">
      <t>ケイエイ</t>
    </rPh>
    <rPh sb="150" eb="152">
      <t>ケイカク</t>
    </rPh>
    <rPh sb="163" eb="165">
      <t>ケイカク</t>
    </rPh>
    <rPh sb="166" eb="167">
      <t>モト</t>
    </rPh>
    <rPh sb="169" eb="172">
      <t>ケイカクテキ</t>
    </rPh>
    <rPh sb="173" eb="17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</si>
</sst>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0.55000000000000004</c:v>
                </c:pt>
                <c:pt idx="1">
                  <c:v>0.53</c:v>
                </c:pt>
                <c:pt idx="2">
                  <c:v>1.29</c:v>
                </c:pt>
                <c:pt idx="3">
                  <c:v>1.1399999999999999</c:v>
                </c:pt>
                <c:pt idx="4">
                  <c:v>0.17</c:v>
                </c:pt>
              </c:numCache>
            </c:numRef>
          </c:val>
          <c:extLst>
            <c:ext xmlns:c16="http://schemas.microsoft.com/office/drawing/2014/chart" uri="{C3380CC4-5D6E-409C-BE32-E72D297353CC}">
              <c16:uniqueId val="{00000000-94C6-4CD9-95D5-AC9960984D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c:ext xmlns:c16="http://schemas.microsoft.com/office/drawing/2014/chart" uri="{C3380CC4-5D6E-409C-BE32-E72D297353CC}">
              <c16:uniqueId val="{00000001-94C6-4CD9-95D5-AC9960984D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67.260000000000005</c:v>
                </c:pt>
                <c:pt idx="1">
                  <c:v>68.98</c:v>
                </c:pt>
                <c:pt idx="2">
                  <c:v>62.48</c:v>
                </c:pt>
                <c:pt idx="3">
                  <c:v>63.82</c:v>
                </c:pt>
                <c:pt idx="4">
                  <c:v>65.36</c:v>
                </c:pt>
              </c:numCache>
            </c:numRef>
          </c:val>
          <c:extLst>
            <c:ext xmlns:c16="http://schemas.microsoft.com/office/drawing/2014/chart" uri="{C3380CC4-5D6E-409C-BE32-E72D297353CC}">
              <c16:uniqueId val="{00000000-ED63-4DBE-85FD-B84A9C3DCF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c:ext xmlns:c16="http://schemas.microsoft.com/office/drawing/2014/chart" uri="{C3380CC4-5D6E-409C-BE32-E72D297353CC}">
              <c16:uniqueId val="{00000001-ED63-4DBE-85FD-B84A9C3DCF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84.88</c:v>
                </c:pt>
                <c:pt idx="1">
                  <c:v>85.61</c:v>
                </c:pt>
                <c:pt idx="2">
                  <c:v>87.03</c:v>
                </c:pt>
                <c:pt idx="3">
                  <c:v>87.95</c:v>
                </c:pt>
                <c:pt idx="4">
                  <c:v>89.1</c:v>
                </c:pt>
              </c:numCache>
            </c:numRef>
          </c:val>
          <c:extLst>
            <c:ext xmlns:c16="http://schemas.microsoft.com/office/drawing/2014/chart" uri="{C3380CC4-5D6E-409C-BE32-E72D297353CC}">
              <c16:uniqueId val="{00000000-F6DB-495B-B772-6573B8E104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c:ext xmlns:c16="http://schemas.microsoft.com/office/drawing/2014/chart" uri="{C3380CC4-5D6E-409C-BE32-E72D297353CC}">
              <c16:uniqueId val="{00000001-F6DB-495B-B772-6573B8E104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62.16</c:v>
                </c:pt>
                <c:pt idx="1">
                  <c:v>63.5</c:v>
                </c:pt>
                <c:pt idx="2">
                  <c:v>62.62</c:v>
                </c:pt>
                <c:pt idx="3">
                  <c:v>66.209999999999994</c:v>
                </c:pt>
                <c:pt idx="4">
                  <c:v>88.04</c:v>
                </c:pt>
              </c:numCache>
            </c:numRef>
          </c:val>
          <c:extLst>
            <c:ext xmlns:c16="http://schemas.microsoft.com/office/drawing/2014/chart" uri="{C3380CC4-5D6E-409C-BE32-E72D297353CC}">
              <c16:uniqueId val="{00000000-3DCF-4B32-B760-B9F11B687F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F-4B32-B760-B9F11B687F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2A-4B9F-925F-301FCA633A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2A-4B9F-925F-301FCA633A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CF-4163-B98F-63BF447CD5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CF-4163-B98F-63BF447CD5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DD-4B9A-8517-5EA197558B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DD-4B9A-8517-5EA197558B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B0-4D0C-8C29-18F965DEAE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B0-4D0C-8C29-18F965DEAE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822.45</c:v>
                </c:pt>
                <c:pt idx="1">
                  <c:v>849.31</c:v>
                </c:pt>
                <c:pt idx="2">
                  <c:v>866.36</c:v>
                </c:pt>
                <c:pt idx="3">
                  <c:v>820.11</c:v>
                </c:pt>
                <c:pt idx="4">
                  <c:v>340.26</c:v>
                </c:pt>
              </c:numCache>
            </c:numRef>
          </c:val>
          <c:extLst>
            <c:ext xmlns:c16="http://schemas.microsoft.com/office/drawing/2014/chart" uri="{C3380CC4-5D6E-409C-BE32-E72D297353CC}">
              <c16:uniqueId val="{00000000-9C1B-438D-A22F-1DDE41CED1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c:ext xmlns:c16="http://schemas.microsoft.com/office/drawing/2014/chart" uri="{C3380CC4-5D6E-409C-BE32-E72D297353CC}">
              <c16:uniqueId val="{00000001-9C1B-438D-A22F-1DDE41CED1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39.47</c:v>
                </c:pt>
                <c:pt idx="1">
                  <c:v>40.69</c:v>
                </c:pt>
                <c:pt idx="2">
                  <c:v>40.479999999999997</c:v>
                </c:pt>
                <c:pt idx="3">
                  <c:v>46.23</c:v>
                </c:pt>
                <c:pt idx="4">
                  <c:v>72.319999999999993</c:v>
                </c:pt>
              </c:numCache>
            </c:numRef>
          </c:val>
          <c:extLst>
            <c:ext xmlns:c16="http://schemas.microsoft.com/office/drawing/2014/chart" uri="{C3380CC4-5D6E-409C-BE32-E72D297353CC}">
              <c16:uniqueId val="{00000000-6AA4-428C-A0C0-A04AEE06D3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c:ext xmlns:c16="http://schemas.microsoft.com/office/drawing/2014/chart" uri="{C3380CC4-5D6E-409C-BE32-E72D297353CC}">
              <c16:uniqueId val="{00000001-6AA4-428C-A0C0-A04AEE06D3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247.62</c:v>
                </c:pt>
                <c:pt idx="1">
                  <c:v>245.93</c:v>
                </c:pt>
                <c:pt idx="2">
                  <c:v>251.37</c:v>
                </c:pt>
                <c:pt idx="3">
                  <c:v>240.6</c:v>
                </c:pt>
                <c:pt idx="4">
                  <c:v>151.22</c:v>
                </c:pt>
              </c:numCache>
            </c:numRef>
          </c:val>
          <c:extLst>
            <c:ext xmlns:c16="http://schemas.microsoft.com/office/drawing/2014/chart" uri="{C3380CC4-5D6E-409C-BE32-E72D297353CC}">
              <c16:uniqueId val="{00000000-CC8F-4CBB-B581-5E18E11399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c:ext xmlns:c16="http://schemas.microsoft.com/office/drawing/2014/chart" uri="{C3380CC4-5D6E-409C-BE32-E72D297353CC}">
              <c16:uniqueId val="{00000001-CC8F-4CBB-B581-5E18E11399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袋井市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87908</v>
      </c>
      <c r="AM8" s="66"/>
      <c r="AN8" s="66"/>
      <c r="AO8" s="66"/>
      <c r="AP8" s="66"/>
      <c r="AQ8" s="66"/>
      <c r="AR8" s="66"/>
      <c r="AS8" s="66"/>
      <c r="AT8" s="65">
        <f>データ!T6</f>
        <v>108.33</v>
      </c>
      <c r="AU8" s="65"/>
      <c r="AV8" s="65"/>
      <c r="AW8" s="65"/>
      <c r="AX8" s="65"/>
      <c r="AY8" s="65"/>
      <c r="AZ8" s="65"/>
      <c r="BA8" s="65"/>
      <c r="BB8" s="65">
        <f>データ!U6</f>
        <v>811.48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39.49</v>
      </c>
      <c r="Q10" s="65"/>
      <c r="R10" s="65"/>
      <c r="S10" s="65"/>
      <c r="T10" s="65"/>
      <c r="U10" s="65"/>
      <c r="V10" s="65"/>
      <c r="W10" s="65">
        <f>データ!Q6</f>
        <v>85.14</v>
      </c>
      <c r="X10" s="65"/>
      <c r="Y10" s="65"/>
      <c r="Z10" s="65"/>
      <c r="AA10" s="65"/>
      <c r="AB10" s="65"/>
      <c r="AC10" s="65"/>
      <c r="AD10" s="66">
        <f>データ!R6</f>
        <v>1982</v>
      </c>
      <c r="AE10" s="66"/>
      <c r="AF10" s="66"/>
      <c r="AG10" s="66"/>
      <c r="AH10" s="66"/>
      <c r="AI10" s="66"/>
      <c r="AJ10" s="66"/>
      <c r="AK10" s="2"/>
      <c r="AL10" s="66">
        <f>データ!V6</f>
        <v>34729</v>
      </c>
      <c r="AM10" s="66"/>
      <c r="AN10" s="66"/>
      <c r="AO10" s="66"/>
      <c r="AP10" s="66"/>
      <c r="AQ10" s="66"/>
      <c r="AR10" s="66"/>
      <c r="AS10" s="66"/>
      <c r="AT10" s="65">
        <f>データ!W6</f>
        <v>7.38</v>
      </c>
      <c r="AU10" s="65"/>
      <c r="AV10" s="65"/>
      <c r="AW10" s="65"/>
      <c r="AX10" s="65"/>
      <c r="AY10" s="65"/>
      <c r="AZ10" s="65"/>
      <c r="BA10" s="65"/>
      <c r="BB10" s="65">
        <f>データ!X6</f>
        <v>4705.83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esQhdYwAu41ep/TOzBnAOVGyy/XykWtyhBl7mRXkzX4RwYchuqkc/Apl1Ja/emQd1dJ0SJJQQXEuMEy+a55h1Q==" saltValue="tkjP/f1ipJBslK6Lo5wu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222160</v>
      </c>
      <c r="D6" s="32">
        <f t="shared" si="3"/>
        <v>47</v>
      </c>
      <c r="E6" s="32">
        <f t="shared" si="3"/>
        <v>17</v>
      </c>
      <c r="F6" s="32">
        <f t="shared" si="3"/>
        <v>1</v>
      </c>
      <c r="G6" s="32">
        <f t="shared" si="3"/>
        <v>0</v>
      </c>
      <c r="H6" s="32" t="str">
        <f t="shared" si="3"/>
        <v>静岡県　袋井市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39.49</v>
      </c>
      <c r="Q6" s="33">
        <f t="shared" si="3"/>
        <v>85.14</v>
      </c>
      <c r="R6" s="33">
        <f t="shared" si="3"/>
        <v>1982</v>
      </c>
      <c r="S6" s="33">
        <f t="shared" si="3"/>
        <v>87908</v>
      </c>
      <c r="T6" s="33">
        <f t="shared" si="3"/>
        <v>108.33</v>
      </c>
      <c r="U6" s="33">
        <f t="shared" si="3"/>
        <v>811.48</v>
      </c>
      <c r="V6" s="33">
        <f t="shared" si="3"/>
        <v>34729</v>
      </c>
      <c r="W6" s="33">
        <f t="shared" si="3"/>
        <v>7.38</v>
      </c>
      <c r="X6" s="33">
        <f t="shared" si="3"/>
        <v>4705.83</v>
      </c>
      <c r="Y6" s="34">
        <f>IF(Y7="",NA(),Y7)</f>
        <v>62.16</v>
      </c>
      <c r="Z6" s="34">
        <f t="shared" ref="Z6:AH6" si="4">IF(Z7="",NA(),Z7)</f>
        <v>63.5</v>
      </c>
      <c r="AA6" s="34">
        <f t="shared" si="4"/>
        <v>62.62</v>
      </c>
      <c r="AB6" s="34">
        <f t="shared" si="4"/>
        <v>66.209999999999994</v>
      </c>
      <c r="AC6" s="34">
        <f t="shared" si="4"/>
        <v>88.04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822.45</v>
      </c>
      <c r="BG6" s="34">
        <f t="shared" ref="BG6:BO6" si="7">IF(BG7="",NA(),BG7)</f>
        <v>849.31</v>
      </c>
      <c r="BH6" s="34">
        <f t="shared" si="7"/>
        <v>866.36</v>
      </c>
      <c r="BI6" s="34">
        <f t="shared" si="7"/>
        <v>820.11</v>
      </c>
      <c r="BJ6" s="34">
        <f t="shared" si="7"/>
        <v>340.26</v>
      </c>
      <c r="BK6" s="34">
        <f t="shared" si="7"/>
        <v>885.97</v>
      </c>
      <c r="BL6" s="34">
        <f t="shared" si="7"/>
        <v>854.16</v>
      </c>
      <c r="BM6" s="34">
        <f t="shared" si="7"/>
        <v>848.31</v>
      </c>
      <c r="BN6" s="34">
        <f t="shared" si="7"/>
        <v>774.99</v>
      </c>
      <c r="BO6" s="34">
        <f t="shared" si="7"/>
        <v>799.41</v>
      </c>
      <c r="BP6" s="33" t="str">
        <f>IF(BP7="","",IF(BP7="-","【-】","【"&amp;SUBSTITUTE(TEXT(BP7,"#,##0.00"),"-","△")&amp;"】"))</f>
        <v>【707.33】</v>
      </c>
      <c r="BQ6" s="34">
        <f>IF(BQ7="",NA(),BQ7)</f>
        <v>39.47</v>
      </c>
      <c r="BR6" s="34">
        <f t="shared" ref="BR6:BZ6" si="8">IF(BR7="",NA(),BR7)</f>
        <v>40.69</v>
      </c>
      <c r="BS6" s="34">
        <f t="shared" si="8"/>
        <v>40.479999999999997</v>
      </c>
      <c r="BT6" s="34">
        <f t="shared" si="8"/>
        <v>46.23</v>
      </c>
      <c r="BU6" s="34">
        <f t="shared" si="8"/>
        <v>72.319999999999993</v>
      </c>
      <c r="BV6" s="34">
        <f t="shared" si="8"/>
        <v>89.94</v>
      </c>
      <c r="BW6" s="34">
        <f t="shared" si="8"/>
        <v>93.13</v>
      </c>
      <c r="BX6" s="34">
        <f t="shared" si="8"/>
        <v>94.38</v>
      </c>
      <c r="BY6" s="34">
        <f t="shared" si="8"/>
        <v>96.57</v>
      </c>
      <c r="BZ6" s="34">
        <f t="shared" si="8"/>
        <v>96.54</v>
      </c>
      <c r="CA6" s="33" t="str">
        <f>IF(CA7="","",IF(CA7="-","【-】","【"&amp;SUBSTITUTE(TEXT(CA7,"#,##0.00"),"-","△")&amp;"】"))</f>
        <v>【101.26】</v>
      </c>
      <c r="CB6" s="34">
        <f>IF(CB7="",NA(),CB7)</f>
        <v>247.62</v>
      </c>
      <c r="CC6" s="34">
        <f t="shared" ref="CC6:CK6" si="9">IF(CC7="",NA(),CC7)</f>
        <v>245.93</v>
      </c>
      <c r="CD6" s="34">
        <f t="shared" si="9"/>
        <v>251.37</v>
      </c>
      <c r="CE6" s="34">
        <f t="shared" si="9"/>
        <v>240.6</v>
      </c>
      <c r="CF6" s="34">
        <f t="shared" si="9"/>
        <v>151.22</v>
      </c>
      <c r="CG6" s="34">
        <f t="shared" si="9"/>
        <v>168.57</v>
      </c>
      <c r="CH6" s="34">
        <f t="shared" si="9"/>
        <v>167.97</v>
      </c>
      <c r="CI6" s="34">
        <f t="shared" si="9"/>
        <v>165.45</v>
      </c>
      <c r="CJ6" s="34">
        <f t="shared" si="9"/>
        <v>161.54</v>
      </c>
      <c r="CK6" s="34">
        <f t="shared" si="9"/>
        <v>162.81</v>
      </c>
      <c r="CL6" s="33" t="str">
        <f>IF(CL7="","",IF(CL7="-","【-】","【"&amp;SUBSTITUTE(TEXT(CL7,"#,##0.00"),"-","△")&amp;"】"))</f>
        <v>【136.39】</v>
      </c>
      <c r="CM6" s="34">
        <f>IF(CM7="",NA(),CM7)</f>
        <v>67.260000000000005</v>
      </c>
      <c r="CN6" s="34">
        <f t="shared" ref="CN6:CV6" si="10">IF(CN7="",NA(),CN7)</f>
        <v>68.98</v>
      </c>
      <c r="CO6" s="34">
        <f t="shared" si="10"/>
        <v>62.48</v>
      </c>
      <c r="CP6" s="34">
        <f t="shared" si="10"/>
        <v>63.82</v>
      </c>
      <c r="CQ6" s="34">
        <f t="shared" si="10"/>
        <v>65.36</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84.88</v>
      </c>
      <c r="CY6" s="34">
        <f t="shared" ref="CY6:DG6" si="11">IF(CY7="",NA(),CY7)</f>
        <v>85.61</v>
      </c>
      <c r="CZ6" s="34">
        <f t="shared" si="11"/>
        <v>87.03</v>
      </c>
      <c r="DA6" s="34">
        <f t="shared" si="11"/>
        <v>87.95</v>
      </c>
      <c r="DB6" s="34">
        <f t="shared" si="11"/>
        <v>89.1</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0.55000000000000004</v>
      </c>
      <c r="EF6" s="34">
        <f t="shared" ref="EF6:EN6" si="14">IF(EF7="",NA(),EF7)</f>
        <v>0.53</v>
      </c>
      <c r="EG6" s="34">
        <f t="shared" si="14"/>
        <v>1.29</v>
      </c>
      <c r="EH6" s="34">
        <f t="shared" si="14"/>
        <v>1.1399999999999999</v>
      </c>
      <c r="EI6" s="34">
        <f t="shared" si="14"/>
        <v>0.17</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222160</v>
      </c>
      <c r="D7" s="36">
        <v>47</v>
      </c>
      <c r="E7" s="36">
        <v>17</v>
      </c>
      <c r="F7" s="36">
        <v>1</v>
      </c>
      <c r="G7" s="36">
        <v>0</v>
      </c>
      <c r="H7" s="36" t="s">
        <v>110</v>
      </c>
      <c r="I7" s="36" t="s">
        <v>111</v>
      </c>
      <c r="J7" s="36" t="s">
        <v>112</v>
      </c>
      <c r="K7" s="36" t="s">
        <v>113</v>
      </c>
      <c r="L7" s="36" t="s">
        <v>114</v>
      </c>
      <c r="M7" s="36" t="s">
        <v>115</v>
      </c>
      <c r="N7" s="37" t="s">
        <v>116</v>
      </c>
      <c r="O7" s="37" t="s">
        <v>117</v>
      </c>
      <c r="P7" s="37">
        <v>39.49</v>
      </c>
      <c r="Q7" s="37">
        <v>85.14</v>
      </c>
      <c r="R7" s="37">
        <v>1982</v>
      </c>
      <c r="S7" s="37">
        <v>87908</v>
      </c>
      <c r="T7" s="37">
        <v>108.33</v>
      </c>
      <c r="U7" s="37">
        <v>811.48</v>
      </c>
      <c r="V7" s="37">
        <v>34729</v>
      </c>
      <c r="W7" s="37">
        <v>7.38</v>
      </c>
      <c r="X7" s="37">
        <v>4705.83</v>
      </c>
      <c r="Y7" s="37">
        <v>62.16</v>
      </c>
      <c r="Z7" s="37">
        <v>63.5</v>
      </c>
      <c r="AA7" s="37">
        <v>62.62</v>
      </c>
      <c r="AB7" s="37">
        <v>66.209999999999994</v>
      </c>
      <c r="AC7" s="37">
        <v>88.04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822.45</v>
      </c>
      <c r="BG7" s="37">
        <v>849.31</v>
      </c>
      <c r="BH7" s="37">
        <v>866.36</v>
      </c>
      <c r="BI7" s="37">
        <v>820.11</v>
      </c>
      <c r="BJ7" s="37">
        <v>340.26</v>
      </c>
      <c r="BK7" s="37">
        <v>885.97</v>
      </c>
      <c r="BL7" s="37">
        <v>854.16</v>
      </c>
      <c r="BM7" s="37">
        <v>848.31</v>
      </c>
      <c r="BN7" s="37">
        <v>774.99</v>
      </c>
      <c r="BO7" s="37">
        <v>799.41</v>
      </c>
      <c r="BP7" s="37">
        <v>707.33</v>
      </c>
      <c r="BQ7" s="37">
        <v>39.47</v>
      </c>
      <c r="BR7" s="37">
        <v>40.69</v>
      </c>
      <c r="BS7" s="37">
        <v>40.479999999999997</v>
      </c>
      <c r="BT7" s="37">
        <v>46.23</v>
      </c>
      <c r="BU7" s="37">
        <v>72.319999999999993</v>
      </c>
      <c r="BV7" s="37">
        <v>89.94</v>
      </c>
      <c r="BW7" s="37">
        <v>93.13</v>
      </c>
      <c r="BX7" s="37">
        <v>94.38</v>
      </c>
      <c r="BY7" s="37">
        <v>96.57</v>
      </c>
      <c r="BZ7" s="37">
        <v>96.54</v>
      </c>
      <c r="CA7" s="37">
        <v>101.26</v>
      </c>
      <c r="CB7" s="37">
        <v>247.62</v>
      </c>
      <c r="CC7" s="37">
        <v>245.93</v>
      </c>
      <c r="CD7" s="37">
        <v>251.37</v>
      </c>
      <c r="CE7" s="37">
        <v>240.6</v>
      </c>
      <c r="CF7" s="37">
        <v>151.22</v>
      </c>
      <c r="CG7" s="37">
        <v>168.57</v>
      </c>
      <c r="CH7" s="37">
        <v>167.97</v>
      </c>
      <c r="CI7" s="37">
        <v>165.45</v>
      </c>
      <c r="CJ7" s="37">
        <v>161.54</v>
      </c>
      <c r="CK7" s="37">
        <v>162.81</v>
      </c>
      <c r="CL7" s="37">
        <v>136.38999999999999</v>
      </c>
      <c r="CM7" s="37">
        <v>67.260000000000005</v>
      </c>
      <c r="CN7" s="37">
        <v>68.98</v>
      </c>
      <c r="CO7" s="37">
        <v>62.48</v>
      </c>
      <c r="CP7" s="37">
        <v>63.82</v>
      </c>
      <c r="CQ7" s="37">
        <v>65.36</v>
      </c>
      <c r="CR7" s="37">
        <v>64.12</v>
      </c>
      <c r="CS7" s="37">
        <v>64.87</v>
      </c>
      <c r="CT7" s="37">
        <v>65.62</v>
      </c>
      <c r="CU7" s="37">
        <v>64.67</v>
      </c>
      <c r="CV7" s="37">
        <v>64.959999999999994</v>
      </c>
      <c r="CW7" s="37">
        <v>60.13</v>
      </c>
      <c r="CX7" s="37">
        <v>84.88</v>
      </c>
      <c r="CY7" s="37">
        <v>85.61</v>
      </c>
      <c r="CZ7" s="37">
        <v>87.03</v>
      </c>
      <c r="DA7" s="37">
        <v>87.95</v>
      </c>
      <c r="DB7" s="37">
        <v>89.1</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0.55000000000000004</v>
      </c>
      <c r="EF7" s="37">
        <v>0.53</v>
      </c>
      <c r="EG7" s="37">
        <v>1.29</v>
      </c>
      <c r="EH7" s="37">
        <v>1.1399999999999999</v>
      </c>
      <c r="EI7" s="37">
        <v>0.17</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袋井市役所</cp:lastModifiedBy>
  <dcterms:created xsi:type="dcterms:W3CDTF">2018-12-03T09:04:37Z</dcterms:created>
  <dcterms:modified xsi:type="dcterms:W3CDTF">2019-01-24T06:48:50Z</dcterms:modified>
  <cp:category/>
</cp:coreProperties>
</file>